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1"/>
  </bookViews>
  <sheets>
    <sheet name="MAI" sheetId="1" r:id="rId1"/>
    <sheet name="MAI GNA " sheetId="2" r:id="rId2"/>
    <sheet name="MAI EXTRAS" sheetId="3" r:id="rId3"/>
  </sheets>
  <definedNames>
    <definedName name="_xlnm._FilterDatabase" localSheetId="0" hidden="1">MAI!$A$1:$J$43</definedName>
    <definedName name="_xlnm._FilterDatabase" localSheetId="2" hidden="1">'MAI EXTRAS'!$A$1:$J$43</definedName>
    <definedName name="_xlnm._FilterDatabase" localSheetId="1" hidden="1">'MAI GNA '!$A$1:$J$43</definedName>
  </definedNames>
  <calcPr calcId="144525"/>
</workbook>
</file>

<file path=xl/sharedStrings.xml><?xml version="1.0" encoding="utf-8"?>
<sst xmlns="http://schemas.openxmlformats.org/spreadsheetml/2006/main" count="1100" uniqueCount="179">
  <si>
    <t>RELATÓRIO DE ACOMPANHAMENTO DE ENVIO E PAGAMENTO - MAIO - 2022</t>
  </si>
  <si>
    <t>ÓRGÃO</t>
  </si>
  <si>
    <t>CNPJ</t>
  </si>
  <si>
    <t>RESPONSÁVEL ÓRGÃO</t>
  </si>
  <si>
    <t>CPF</t>
  </si>
  <si>
    <t>ENVIO SISPREV WEB</t>
  </si>
  <si>
    <t>PARTE PATRONAL</t>
  </si>
  <si>
    <t>PARTE SEGURADO</t>
  </si>
  <si>
    <t xml:space="preserve">TIPO DE FOLHA </t>
  </si>
  <si>
    <t>VALOR DEVIDO</t>
  </si>
  <si>
    <t>PAGAMENTO</t>
  </si>
  <si>
    <t>TRIBUNAL DE JUSTIÇA DO ESTADO DE RORAIMA</t>
  </si>
  <si>
    <t>34.812.669/0001-08</t>
  </si>
  <si>
    <t xml:space="preserve">CRISTOVAO JOSÉ SUTER CORREIA DA SIVA </t>
  </si>
  <si>
    <t>772.592.629-15</t>
  </si>
  <si>
    <t>SIM</t>
  </si>
  <si>
    <t>MENSAL</t>
  </si>
  <si>
    <t>TRIBUNAL DE CONTAS DO ESTADO DE RORAIMA</t>
  </si>
  <si>
    <t>84.008.440/0001-85</t>
  </si>
  <si>
    <t xml:space="preserve">MANOEL DANTAS DIAS </t>
  </si>
  <si>
    <t>031.187.702-87</t>
  </si>
  <si>
    <t>MINISTÉRIO PÚBLICO DO ESTADO DE RORAIMA</t>
  </si>
  <si>
    <t>84.012.533/0001-83</t>
  </si>
  <si>
    <t>JANAÍNA CARNEIRO COSTA</t>
  </si>
  <si>
    <t>634.091.781-04</t>
  </si>
  <si>
    <t>MINISTÉRIO PÚBLICO DE CONTAS DO ESTADO DE RORAIMA</t>
  </si>
  <si>
    <t>14.834.504/0001-11</t>
  </si>
  <si>
    <t>GERLANE PEREIRA DA SILVA</t>
  </si>
  <si>
    <t>005.464.072-50</t>
  </si>
  <si>
    <t>DEFENSORIA PÚBLICA DO ESTADO DE RORAIMA</t>
  </si>
  <si>
    <t>07.161.669/0001-10</t>
  </si>
  <si>
    <t>OLENO INÁCIO DE MATOS</t>
  </si>
  <si>
    <t>382.111.902-06</t>
  </si>
  <si>
    <t>INSTITUTO DE TERRAS E COLONINZAÇÃO DO ESTADO DE RORAIMA</t>
  </si>
  <si>
    <t>84.040.427/0001-03</t>
  </si>
  <si>
    <t>FERNANDO MACHADO RODRIGUES</t>
  </si>
  <si>
    <t>026.741.723-39</t>
  </si>
  <si>
    <t>DEPARTAMENTO ESTADUAL DE TRÂNSITO DE RORAIMA</t>
  </si>
  <si>
    <t>22.900.328/0001-05</t>
  </si>
  <si>
    <t>ALVARO DUARTE</t>
  </si>
  <si>
    <t>168.619.468-42</t>
  </si>
  <si>
    <t>ASSEMBLEIA LEGISLATIVA DO ESTADO DE RORAIMA</t>
  </si>
  <si>
    <t>34.808.220/0001-68</t>
  </si>
  <si>
    <t>RAIMUNDO NONATO CARNEIRO DE MESQUITA</t>
  </si>
  <si>
    <t>508.387.172-68</t>
  </si>
  <si>
    <t>UNIVERSIDADE ESTADUAL DE RORAIMA</t>
  </si>
  <si>
    <t>08.240.695/0001-95</t>
  </si>
  <si>
    <t>REGYS ODLARE LIMA DE FREITAS</t>
  </si>
  <si>
    <t>786.625.592-04</t>
  </si>
  <si>
    <t>SIM*</t>
  </si>
  <si>
    <t>POLÍCIA MILITAR DO ESTADO DE RORAIMA</t>
  </si>
  <si>
    <t>84.012.012/0001-26</t>
  </si>
  <si>
    <t>FRANCISCO XAVIER MEDEIROS DE CASTRO</t>
  </si>
  <si>
    <t>627.051.052-04</t>
  </si>
  <si>
    <t>CORPO DE BOMBEIROS MILITAR DO ESTADO DE RORAIMA</t>
  </si>
  <si>
    <t>ANDERSON CARVALHO DE MATOS</t>
  </si>
  <si>
    <t>508.432.302-15</t>
  </si>
  <si>
    <t>INSTITUTO DE PREVIDÊNCIA DO ESTADO DE RORAIMA</t>
  </si>
  <si>
    <t>03.491.063/0001-86</t>
  </si>
  <si>
    <t>ADRIANA M ELLO SIQUEIRA PADILHA</t>
  </si>
  <si>
    <t>446.300.502-72</t>
  </si>
  <si>
    <t>AGÊNCIA DE DEFESA AGROPECUÁRIA DO ESTADO DE RORAIMA</t>
  </si>
  <si>
    <t>10.265.017/0001-24</t>
  </si>
  <si>
    <t>MARCELO AUGUSTO PARISI</t>
  </si>
  <si>
    <t>020.961.990-26</t>
  </si>
  <si>
    <t>FUNDAÇÃO ESTADUAL DO MEIO AMBIENTE E RECURSOS HÍDRICOS DE RORAIMA</t>
  </si>
  <si>
    <t>05.652.279/0001-01</t>
  </si>
  <si>
    <t>GLICÉRIO MARCOS FERNANDES PEREIRA</t>
  </si>
  <si>
    <t>319.314.483-53</t>
  </si>
  <si>
    <t>CASA CIVIL</t>
  </si>
  <si>
    <t>FRANCISCO FLAMARION PORTELA</t>
  </si>
  <si>
    <t>081.646.303-49</t>
  </si>
  <si>
    <t>CASA MILITAR</t>
  </si>
  <si>
    <t>MIRAMILTON GOIANO DE SOUZA</t>
  </si>
  <si>
    <t>201.270.222 - 87</t>
  </si>
  <si>
    <t>COMISSÃO PERMANENTE DE LICITAÇÃO</t>
  </si>
  <si>
    <t>EVERSON DOS SANTOS CERDEIRA</t>
  </si>
  <si>
    <t>656.955.502-20</t>
  </si>
  <si>
    <t>CONTROLADORIA GERAL DO ESTADO DE RORAIMA</t>
  </si>
  <si>
    <t>ÉRICO VERÍSSIMO ASSUNÇÃO DE CARVALHO</t>
  </si>
  <si>
    <t>621.806.143-49</t>
  </si>
  <si>
    <t>OUVIDORIA GERAL DO ESTADO DE RORAIMA</t>
  </si>
  <si>
    <t>S1 - SECRETARIA DE ESTADO DE SEGURANÇA PÚBLICA</t>
  </si>
  <si>
    <t>EDISON PROLA</t>
  </si>
  <si>
    <t>454.384.800-44</t>
  </si>
  <si>
    <t>S3 - SESP - POLICIAIS - DELEGADOS</t>
  </si>
  <si>
    <t>EDUARDO WAYNER SANTOS BRASILEIRO</t>
  </si>
  <si>
    <t>786.315.054-04</t>
  </si>
  <si>
    <t>S4 - SESP - POLICIAIS - DEMAIS CARREIRAS</t>
  </si>
  <si>
    <t>P1 - PROCURADORIA GERAL DO ESTADO</t>
  </si>
  <si>
    <t>WALDNE FRANK DE CARVALHO CHAVES</t>
  </si>
  <si>
    <t>323.369.932-87</t>
  </si>
  <si>
    <t>P2 - PROCURADORES</t>
  </si>
  <si>
    <t>SEC. DE EST. DAS CIDADES, DESENVOLVIMENTO URBANO E GESTÃO DE CONVÊNIOS</t>
  </si>
  <si>
    <t>EDÉCIO MARQUES DE SOUZA JÚNIOR</t>
  </si>
  <si>
    <t>724.816.092-04</t>
  </si>
  <si>
    <t>SECRETARIA DE ESTADO DA AGRICULTURA, DESENVOLVIMENTO E INOVAÇÃO</t>
  </si>
  <si>
    <t> EMERSON CARLOS BAU</t>
  </si>
  <si>
    <t>402.969.112-91</t>
  </si>
  <si>
    <t>SECRETARIA DE ESTADO DA CULTURA</t>
  </si>
  <si>
    <t>SHERISSON BRUNO OLIVEIRA PINHEIRO</t>
  </si>
  <si>
    <t>055.487.734-10</t>
  </si>
  <si>
    <t>F1 - SECRETARIA DE ESTADO DA FAZENDA</t>
  </si>
  <si>
    <t>MANOEL SUEIDE FREITAS</t>
  </si>
  <si>
    <t>256.149.081-53</t>
  </si>
  <si>
    <t>F2 - EFETIVOS - FISCAIS/TÉCNICOS</t>
  </si>
  <si>
    <t>SECRETARIA DE ESTADO DE COMUNICAÇÃO SOCIAL</t>
  </si>
  <si>
    <t>RAIMUNDO WEBER ARAÚJO NEGREIROS JUNIOR</t>
  </si>
  <si>
    <t>320.287.922-72</t>
  </si>
  <si>
    <t>SECRETARIA DE ESTADO DE EDUCAÇÃO E DESPORTO</t>
  </si>
  <si>
    <t>06.092.354/0001-90</t>
  </si>
  <si>
    <t>LEILA SOARES DE SOUZA PERUSSOLO</t>
  </si>
  <si>
    <t>225.162.392-20</t>
  </si>
  <si>
    <t>SECRETARIA DE ESTADO DA INFRAESTRUTURA DO ESTADO DE RORAIMA</t>
  </si>
  <si>
    <t>EMERSON DE PAULA OLIVEIRA</t>
  </si>
  <si>
    <t>564.307.012-04</t>
  </si>
  <si>
    <t>SECRETARIA DE ESTADO DE REPRESENTAÇÃO DO GOVERNO DE RORAIMA</t>
  </si>
  <si>
    <t>GERLANE BACCARIN</t>
  </si>
  <si>
    <t>446.234.022-15</t>
  </si>
  <si>
    <t>SECRETARIA ESTADUAL DE SAÚDE</t>
  </si>
  <si>
    <t>84.013.408/0001-98</t>
  </si>
  <si>
    <t>CECILIA  SMITH LORENZOM BASSO</t>
  </si>
  <si>
    <t>750.117.602-78</t>
  </si>
  <si>
    <t>SECRETARIA DE ESTADO DE TRABALHO E BEM ESTAR SOCIAL</t>
  </si>
  <si>
    <t>TÂNIA SOARES DE SOUZA</t>
  </si>
  <si>
    <t>199.671.872-04</t>
  </si>
  <si>
    <t>SECRETARIA DE ESTADO DO ÍNDIO</t>
  </si>
  <si>
    <t>MARCELO DA SILVA PEREIRA</t>
  </si>
  <si>
    <t>604.008.892-34</t>
  </si>
  <si>
    <t>SECRETARIA DE ESTADO DE PLANEJAMENTO E DESENVOLVIMENTO</t>
  </si>
  <si>
    <t>FÁBIO RODRIGUES MARTINEZ</t>
  </si>
  <si>
    <t>511.933.452-00</t>
  </si>
  <si>
    <t>SECRETARIA DE ESTADO DA GESTÃO ESTRATÉGICA E ADMINISTRAÇÃO</t>
  </si>
  <si>
    <t>ANSELMO MENEZES GONÇALVES</t>
  </si>
  <si>
    <t>508.586.702-59</t>
  </si>
  <si>
    <t>SECRETARIA DE ESTADO DE JUSTIÇA E CIDADANIA</t>
  </si>
  <si>
    <t>ANDRE FERNANDES FERREIRA</t>
  </si>
  <si>
    <t>798.174.832-15</t>
  </si>
  <si>
    <t>VICE-GOVERNADORIA</t>
  </si>
  <si>
    <t>FRUTUOSO LINS CAVALCANTE NETO</t>
  </si>
  <si>
    <t>519.343.294-87</t>
  </si>
  <si>
    <t xml:space="preserve">* A UERR efetuou pagamento em duplicidade das guias da competência de abril da cota patronal, conforme o boletim diário de arrecadação nº 078/2022 - retificado (SEI nº 5178831 - Processo SEI nº 15301.000008/2022.72), gerando compensação para a competência de maio no valor de R$455.156,55 na folha mensal e R$18.790,52 na folha de gratificação natalina aniversariantes, conforme despacho 237 (SEI nº 5264259), constante nos autos do Processo Administrativo SEI de Nº 17201.002625/2022.66.
</t>
  </si>
  <si>
    <t xml:space="preserve"> </t>
  </si>
  <si>
    <t>-</t>
  </si>
  <si>
    <t>ROSIVAN DIAS ASSUNÇÃO</t>
  </si>
  <si>
    <t>596.979.032-04</t>
  </si>
  <si>
    <t>STELIO DENER DE SOUZA CRUZ</t>
  </si>
  <si>
    <t>383.060.502-15</t>
  </si>
  <si>
    <t>MÁRCIO GLAYTON ARAÚJO GRANGEIRO</t>
  </si>
  <si>
    <t>323.216.432-34</t>
  </si>
  <si>
    <t>IGO GOMES BRASIL</t>
  </si>
  <si>
    <t>741.105.782-72</t>
  </si>
  <si>
    <t>GNA</t>
  </si>
  <si>
    <t>JOSÉ HAROLDO FIGUEIREDO CAMPOS</t>
  </si>
  <si>
    <t>961.507.931-68</t>
  </si>
  <si>
    <t>KELTON OLIVEIRA LOPES</t>
  </si>
  <si>
    <t>595.496.452-15</t>
  </si>
  <si>
    <t>ELSON PAIVA DE MOURA</t>
  </si>
  <si>
    <t>225.362.302-44</t>
  </si>
  <si>
    <t>HERBERT DE AMORIM CARDOSO</t>
  </si>
  <si>
    <t>782.224.781-68</t>
  </si>
  <si>
    <t>LUCIANO DE SOUZA CASTRO</t>
  </si>
  <si>
    <t>127.761.817-87</t>
  </si>
  <si>
    <t>ALUIZIO NASCIMENTO DA SILVA</t>
  </si>
  <si>
    <t>161.900.091-15</t>
  </si>
  <si>
    <t>MARCO JORGE DE LIMA</t>
  </si>
  <si>
    <t>598.678.252-68</t>
  </si>
  <si>
    <t>EDILSON DAMIÃO LIMA</t>
  </si>
  <si>
    <t>595.380.582-91</t>
  </si>
  <si>
    <t>ANTÔNIO LEOCÁDIO VASCONCELOS FILHO</t>
  </si>
  <si>
    <t>053.627.503-30</t>
  </si>
  <si>
    <t>EMERSON CARLOS BAÚ</t>
  </si>
  <si>
    <t>BETÂNIA THOMÉ AVELINO</t>
  </si>
  <si>
    <t>512.835.654-04</t>
  </si>
  <si>
    <t>APOSENTADOS/PENSIONISTAS</t>
  </si>
  <si>
    <t>PENSIONISTAS/SUPLEMENTAR</t>
  </si>
  <si>
    <t>SUPLEMENTAR</t>
  </si>
  <si>
    <t>POSTO/GRADUAÇÃO ACIMA/SUPLEMENTAR</t>
  </si>
  <si>
    <t>POSTO/GRADUAÇÃO ACIMA</t>
  </si>
</sst>
</file>

<file path=xl/styles.xml><?xml version="1.0" encoding="utf-8"?>
<styleSheet xmlns="http://schemas.openxmlformats.org/spreadsheetml/2006/main">
  <numFmts count="10">
    <numFmt numFmtId="176" formatCode="_-* #,##0.00_-;\-* #,##0.00_-;_-* &quot;-&quot;??_-;_-@_-"/>
    <numFmt numFmtId="177" formatCode="_-&quot;R$&quot;* #,##0.00_-;\-&quot;R$&quot;* #,##0.00_-;_-&quot;R$&quot;* &quot;-&quot;??_-;_-@"/>
    <numFmt numFmtId="178" formatCode="_-* #,##0_-;\-* #,##0_-;_-* &quot;-&quot;_-;_-@_-"/>
    <numFmt numFmtId="179" formatCode="_-&quot;R$&quot;\ * #,##0.00_-;\-&quot;R$&quot;\ * #,##0.00_-;_-&quot;R$&quot;\ * &quot;-&quot;??_-;_-@_-"/>
    <numFmt numFmtId="180" formatCode="_-&quot;R$&quot;\ * #,##0_-;\-&quot;R$&quot;\ * #,##0_-;_-&quot;R$&quot;\ * &quot;-&quot;_-;_-@_-"/>
    <numFmt numFmtId="181" formatCode="_-&quot;R$&quot;\ * #,##0.00_-;\-&quot;R$&quot;\ * #,##0.00_-;_-&quot;R$&quot;\ * &quot;-&quot;??_-;_-@"/>
    <numFmt numFmtId="182" formatCode="_-&quot;R$&quot;* #,##0.00_-;\-&quot;R$&quot;* #,##0.00_-;_-&quot;R$&quot;* &quot;-&quot;??_-;_-@_-"/>
    <numFmt numFmtId="183" formatCode="[$-10416]#,##0.00;\-#,##0.00"/>
    <numFmt numFmtId="184" formatCode="&quot;R$&quot;\ #,##0.00_);[Red]\(&quot;R$&quot;\ #,###.00\)"/>
    <numFmt numFmtId="185" formatCode="_-* #,##0.00_-;\-* #,##0.00_-;_-* &quot;-&quot;??_-;_-@"/>
  </numFmts>
  <fonts count="27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</font>
    <font>
      <sz val="11"/>
      <name val="Calibri"/>
      <charset val="134"/>
      <scheme val="minor"/>
    </font>
    <font>
      <b/>
      <sz val="11"/>
      <color theme="1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1"/>
      <color theme="1"/>
      <name val="Calibri"/>
      <charset val="134"/>
    </font>
    <font>
      <sz val="10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F7CBAC"/>
        <bgColor rgb="FFF7CBAC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176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33" applyNumberFormat="0" applyFill="0" applyAlignment="0" applyProtection="0">
      <alignment vertical="center"/>
    </xf>
    <xf numFmtId="0" fontId="14" fillId="10" borderId="35" applyNumberFormat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15" borderId="36" applyNumberFormat="0" applyFont="0" applyAlignment="0" applyProtection="0">
      <alignment vertical="center"/>
    </xf>
    <xf numFmtId="0" fontId="0" fillId="0" borderId="0"/>
    <xf numFmtId="0" fontId="1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3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27" borderId="39" applyNumberFormat="0" applyAlignment="0" applyProtection="0">
      <alignment vertical="center"/>
    </xf>
    <xf numFmtId="0" fontId="24" fillId="28" borderId="40" applyNumberFormat="0" applyAlignment="0" applyProtection="0">
      <alignment vertical="center"/>
    </xf>
    <xf numFmtId="0" fontId="25" fillId="28" borderId="39" applyNumberFormat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97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/>
    <xf numFmtId="177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/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/>
    <xf numFmtId="181" fontId="5" fillId="0" borderId="12" xfId="0" applyNumberFormat="1" applyFont="1" applyBorder="1" applyAlignment="1"/>
    <xf numFmtId="0" fontId="5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horizontal="left"/>
    </xf>
    <xf numFmtId="0" fontId="5" fillId="0" borderId="14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177" fontId="4" fillId="0" borderId="9" xfId="0" applyNumberFormat="1" applyFont="1" applyBorder="1" applyAlignment="1">
      <alignment horizontal="center" vertical="center"/>
    </xf>
    <xf numFmtId="182" fontId="0" fillId="0" borderId="0" xfId="0" applyNumberFormat="1"/>
    <xf numFmtId="0" fontId="0" fillId="0" borderId="0" xfId="0" applyBorder="1"/>
    <xf numFmtId="182" fontId="0" fillId="0" borderId="0" xfId="0" applyNumberFormat="1" applyBorder="1"/>
    <xf numFmtId="183" fontId="0" fillId="0" borderId="0" xfId="0" applyNumberFormat="1"/>
    <xf numFmtId="184" fontId="0" fillId="0" borderId="0" xfId="0" applyNumberFormat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2" fillId="0" borderId="19" xfId="0" applyFont="1" applyBorder="1"/>
    <xf numFmtId="177" fontId="4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7" fontId="4" fillId="0" borderId="21" xfId="0" applyNumberFormat="1" applyFont="1" applyBorder="1" applyAlignment="1">
      <alignment horizontal="center" vertical="center"/>
    </xf>
    <xf numFmtId="0" fontId="4" fillId="3" borderId="10" xfId="0" applyFont="1" applyFill="1" applyBorder="1"/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/>
    <xf numFmtId="0" fontId="4" fillId="0" borderId="12" xfId="0" applyFont="1" applyBorder="1" applyAlignment="1">
      <alignment horizontal="center"/>
    </xf>
    <xf numFmtId="181" fontId="4" fillId="0" borderId="12" xfId="0" applyNumberFormat="1" applyFont="1" applyBorder="1" applyAlignment="1">
      <alignment horizontal="center" vertical="center"/>
    </xf>
    <xf numFmtId="0" fontId="4" fillId="3" borderId="13" xfId="0" applyFont="1" applyFill="1" applyBorder="1"/>
    <xf numFmtId="0" fontId="4" fillId="3" borderId="12" xfId="0" applyFont="1" applyFill="1" applyBorder="1" applyAlignment="1">
      <alignment horizontal="center" vertical="center"/>
    </xf>
    <xf numFmtId="0" fontId="4" fillId="3" borderId="12" xfId="0" applyFont="1" applyFill="1" applyBorder="1"/>
    <xf numFmtId="181" fontId="5" fillId="0" borderId="0" xfId="0" applyNumberFormat="1" applyFont="1" applyAlignment="1"/>
    <xf numFmtId="181" fontId="4" fillId="0" borderId="12" xfId="0" applyNumberFormat="1" applyFont="1" applyBorder="1" applyAlignment="1">
      <alignment vertical="center"/>
    </xf>
    <xf numFmtId="0" fontId="5" fillId="3" borderId="13" xfId="0" applyFont="1" applyFill="1" applyBorder="1" applyAlignment="1">
      <alignment vertical="center" wrapText="1"/>
    </xf>
    <xf numFmtId="177" fontId="4" fillId="0" borderId="12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181" fontId="4" fillId="0" borderId="9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left" vertical="top" wrapText="1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0" fillId="0" borderId="0" xfId="0" applyFill="1" applyAlignment="1">
      <alignment horizontal="center" vertical="center"/>
    </xf>
    <xf numFmtId="179" fontId="0" fillId="0" borderId="0" xfId="0" applyNumberFormat="1" applyFill="1"/>
    <xf numFmtId="179" fontId="0" fillId="0" borderId="0" xfId="0" applyNumberFormat="1" applyFill="1" applyAlignment="1">
      <alignment horizontal="center"/>
    </xf>
    <xf numFmtId="0" fontId="3" fillId="2" borderId="27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4" fillId="0" borderId="20" xfId="0" applyFont="1" applyBorder="1" applyAlignment="1">
      <alignment horizontal="center"/>
    </xf>
    <xf numFmtId="179" fontId="0" fillId="0" borderId="0" xfId="0" applyNumberFormat="1"/>
    <xf numFmtId="0" fontId="4" fillId="0" borderId="21" xfId="0" applyFont="1" applyBorder="1" applyAlignment="1">
      <alignment horizontal="center"/>
    </xf>
    <xf numFmtId="0" fontId="2" fillId="0" borderId="29" xfId="0" applyFont="1" applyBorder="1"/>
    <xf numFmtId="182" fontId="0" fillId="0" borderId="0" xfId="0" applyNumberFormat="1" applyFill="1"/>
    <xf numFmtId="0" fontId="2" fillId="0" borderId="30" xfId="0" applyFont="1" applyBorder="1"/>
    <xf numFmtId="0" fontId="2" fillId="0" borderId="31" xfId="0" applyFont="1" applyBorder="1"/>
    <xf numFmtId="18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81" fontId="4" fillId="0" borderId="12" xfId="0" applyNumberFormat="1" applyFont="1" applyBorder="1" applyAlignment="1">
      <alignment vertical="center" wrapText="1"/>
    </xf>
    <xf numFmtId="0" fontId="4" fillId="4" borderId="12" xfId="0" applyFont="1" applyFill="1" applyBorder="1"/>
    <xf numFmtId="181" fontId="5" fillId="0" borderId="12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4" borderId="12" xfId="0" applyFont="1" applyFill="1" applyBorder="1" applyAlignment="1">
      <alignment vertical="center"/>
    </xf>
    <xf numFmtId="177" fontId="4" fillId="0" borderId="9" xfId="0" applyNumberFormat="1" applyFont="1" applyBorder="1" applyAlignment="1">
      <alignment vertical="center"/>
    </xf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185" fontId="6" fillId="0" borderId="0" xfId="0" applyNumberFormat="1" applyFont="1"/>
    <xf numFmtId="0" fontId="0" fillId="0" borderId="0" xfId="0" applyFont="1"/>
    <xf numFmtId="181" fontId="6" fillId="0" borderId="0" xfId="0" applyNumberFormat="1" applyFont="1" applyAlignment="1">
      <alignment horizontal="center" vertical="center"/>
    </xf>
    <xf numFmtId="181" fontId="6" fillId="0" borderId="0" xfId="0" applyNumberFormat="1" applyFont="1"/>
    <xf numFmtId="176" fontId="0" fillId="0" borderId="0" xfId="1" applyFont="1" applyFill="1" applyAlignment="1"/>
    <xf numFmtId="179" fontId="0" fillId="0" borderId="0" xfId="0" applyNumberFormat="1" applyFill="1" applyAlignment="1">
      <alignment horizontal="center" vertical="center"/>
    </xf>
    <xf numFmtId="181" fontId="6" fillId="0" borderId="12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 vertical="center"/>
    </xf>
    <xf numFmtId="177" fontId="6" fillId="0" borderId="0" xfId="0" applyNumberFormat="1" applyFont="1"/>
    <xf numFmtId="182" fontId="7" fillId="0" borderId="0" xfId="0" applyNumberFormat="1" applyFont="1" applyFill="1" applyBorder="1" applyAlignment="1">
      <alignment vertical="center"/>
    </xf>
    <xf numFmtId="0" fontId="4" fillId="0" borderId="21" xfId="0" applyFont="1" applyBorder="1" applyAlignment="1">
      <alignment horizontal="center" vertical="center"/>
    </xf>
  </cellXfs>
  <cellStyles count="50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Normal 2" xfId="14"/>
    <cellStyle name="40% - Ênfase 6" xfId="15" builtinId="51"/>
    <cellStyle name="Texto de Aviso" xfId="16" builtinId="11"/>
    <cellStyle name="Título" xfId="17" builtinId="15"/>
    <cellStyle name="Texto Explicativo" xfId="18" builtinId="53"/>
    <cellStyle name="Ênfase 3" xfId="19" builtinId="37"/>
    <cellStyle name="Título 1" xfId="20" builtinId="16"/>
    <cellStyle name="Ênfase 4" xfId="21" builtinId="41"/>
    <cellStyle name="Título 2" xfId="22" builtinId="17"/>
    <cellStyle name="Ênfase 5" xfId="23" builtinId="45"/>
    <cellStyle name="Título 3" xfId="24" builtinId="18"/>
    <cellStyle name="Ênfase 6" xfId="25" builtinId="49"/>
    <cellStyle name="Título 4" xfId="26" builtinId="19"/>
    <cellStyle name="Entrada" xfId="27" builtinId="20"/>
    <cellStyle name="Saída" xfId="28" builtinId="21"/>
    <cellStyle name="Cálculo" xfId="29" builtinId="22"/>
    <cellStyle name="Total" xfId="30" builtinId="25"/>
    <cellStyle name="40% - Ênfase 1" xfId="31" builtinId="31"/>
    <cellStyle name="Bom" xfId="32" builtinId="26"/>
    <cellStyle name="Ruim" xfId="33" builtinId="27"/>
    <cellStyle name="Neutro" xfId="34" builtinId="28"/>
    <cellStyle name="20% - Ênfase 5" xfId="35" builtinId="46"/>
    <cellStyle name="Ênfase 1" xfId="36" builtinId="29"/>
    <cellStyle name="20% - Ênfase 1" xfId="37" builtinId="30"/>
    <cellStyle name="60% - Ênfase 1" xfId="38" builtinId="32"/>
    <cellStyle name="20% - Ênfase 6" xfId="39" builtinId="50"/>
    <cellStyle name="Ênfase 2" xfId="40" builtinId="33"/>
    <cellStyle name="20% - Ênfase 2" xfId="41" builtinId="34"/>
    <cellStyle name="60% - Ênfase 2" xfId="42" builtinId="36"/>
    <cellStyle name="40% - Ênfase 3" xfId="43" builtinId="39"/>
    <cellStyle name="60% - Ênfase 3" xfId="44" builtinId="40"/>
    <cellStyle name="20% - Ênfase 4" xfId="45" builtinId="42"/>
    <cellStyle name="60% - Ênfase 4" xfId="46" builtinId="44"/>
    <cellStyle name="40% - Ênfase 5" xfId="47" builtinId="47"/>
    <cellStyle name="60% - Ênfase 5" xfId="48" builtinId="48"/>
    <cellStyle name="60% - Ênfase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3"/>
  <sheetViews>
    <sheetView zoomScale="115" zoomScaleNormal="115" workbookViewId="0">
      <selection activeCell="A44" sqref="A44:J46"/>
    </sheetView>
  </sheetViews>
  <sheetFormatPr defaultColWidth="9" defaultRowHeight="15"/>
  <cols>
    <col min="1" max="1" width="66.4285714285714" customWidth="1"/>
    <col min="2" max="2" width="18.7142857142857" customWidth="1"/>
    <col min="3" max="3" width="41.4285714285714" hidden="1" customWidth="1"/>
    <col min="4" max="4" width="14.4285714285714" hidden="1" customWidth="1"/>
    <col min="5" max="5" width="18.5714285714286" style="2" customWidth="1"/>
    <col min="6" max="6" width="17.1428571428571" customWidth="1"/>
    <col min="7" max="7" width="13.5714285714286" style="3" customWidth="1"/>
    <col min="8" max="8" width="17.4285714285714" customWidth="1"/>
    <col min="9" max="9" width="13.8571428571429" style="2" customWidth="1"/>
    <col min="10" max="10" width="17.5714285714286" style="3" customWidth="1"/>
    <col min="11" max="11" width="14.1428571428571" customWidth="1"/>
    <col min="12" max="12" width="17.5714285714286"/>
    <col min="14" max="14" width="16"/>
  </cols>
  <sheetData>
    <row r="1" ht="16.5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33"/>
      <c r="K1" s="82"/>
    </row>
    <row r="2" ht="18.6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/>
      <c r="H2" s="8" t="s">
        <v>7</v>
      </c>
      <c r="I2" s="9"/>
      <c r="J2" s="63" t="s">
        <v>8</v>
      </c>
      <c r="K2" s="82"/>
    </row>
    <row r="3" ht="18.6" customHeight="1" spans="1:16">
      <c r="A3" s="10"/>
      <c r="B3" s="11"/>
      <c r="C3" s="11"/>
      <c r="D3" s="11"/>
      <c r="E3" s="11"/>
      <c r="F3" s="12" t="s">
        <v>9</v>
      </c>
      <c r="G3" s="12" t="s">
        <v>10</v>
      </c>
      <c r="H3" s="12" t="s">
        <v>9</v>
      </c>
      <c r="I3" s="12" t="s">
        <v>10</v>
      </c>
      <c r="J3" s="64"/>
      <c r="K3" s="82"/>
      <c r="L3" s="1"/>
      <c r="M3" s="1"/>
      <c r="N3" s="1"/>
      <c r="O3" s="1"/>
      <c r="P3" s="1"/>
    </row>
    <row r="4" s="1" customFormat="1" spans="1:14">
      <c r="A4" s="13" t="s">
        <v>11</v>
      </c>
      <c r="B4" s="14" t="s">
        <v>12</v>
      </c>
      <c r="C4" s="15" t="s">
        <v>13</v>
      </c>
      <c r="D4" s="15" t="s">
        <v>14</v>
      </c>
      <c r="E4" s="14" t="s">
        <v>15</v>
      </c>
      <c r="F4" s="49">
        <v>1500689.2</v>
      </c>
      <c r="G4" s="14" t="s">
        <v>15</v>
      </c>
      <c r="H4" s="16">
        <v>1228541.88</v>
      </c>
      <c r="I4" s="92" t="s">
        <v>15</v>
      </c>
      <c r="J4" s="93" t="s">
        <v>16</v>
      </c>
      <c r="K4" s="94"/>
      <c r="L4" s="69"/>
      <c r="N4" s="69"/>
    </row>
    <row r="5" s="1" customFormat="1" spans="1:14">
      <c r="A5" s="17" t="s">
        <v>17</v>
      </c>
      <c r="B5" s="18" t="s">
        <v>18</v>
      </c>
      <c r="C5" s="19" t="s">
        <v>19</v>
      </c>
      <c r="D5" s="19" t="s">
        <v>20</v>
      </c>
      <c r="E5" s="18" t="s">
        <v>15</v>
      </c>
      <c r="F5" s="50">
        <v>414304.15</v>
      </c>
      <c r="G5" s="18" t="s">
        <v>15</v>
      </c>
      <c r="H5" s="16">
        <v>347386.02</v>
      </c>
      <c r="I5" s="92" t="s">
        <v>15</v>
      </c>
      <c r="J5" s="39" t="s">
        <v>16</v>
      </c>
      <c r="K5" s="94"/>
      <c r="L5" s="69"/>
      <c r="N5" s="69"/>
    </row>
    <row r="6" s="1" customFormat="1" spans="1:14">
      <c r="A6" s="17" t="s">
        <v>21</v>
      </c>
      <c r="B6" s="18" t="s">
        <v>22</v>
      </c>
      <c r="C6" s="19" t="s">
        <v>23</v>
      </c>
      <c r="D6" s="19" t="s">
        <v>24</v>
      </c>
      <c r="E6" s="18" t="s">
        <v>15</v>
      </c>
      <c r="F6" s="75">
        <v>433082.64</v>
      </c>
      <c r="G6" s="18" t="s">
        <v>15</v>
      </c>
      <c r="H6" s="16">
        <v>362597.38</v>
      </c>
      <c r="I6" s="18" t="s">
        <v>15</v>
      </c>
      <c r="J6" s="39" t="s">
        <v>16</v>
      </c>
      <c r="K6" s="94"/>
      <c r="L6" s="69"/>
      <c r="N6" s="69"/>
    </row>
    <row r="7" s="1" customFormat="1" spans="1:14">
      <c r="A7" s="17" t="s">
        <v>25</v>
      </c>
      <c r="B7" s="18" t="s">
        <v>26</v>
      </c>
      <c r="C7" s="76" t="s">
        <v>27</v>
      </c>
      <c r="D7" s="76" t="s">
        <v>28</v>
      </c>
      <c r="E7" s="18" t="s">
        <v>15</v>
      </c>
      <c r="F7" s="75">
        <v>10284.04</v>
      </c>
      <c r="G7" s="18" t="s">
        <v>15</v>
      </c>
      <c r="H7" s="16">
        <v>8984.42</v>
      </c>
      <c r="I7" s="18" t="s">
        <v>15</v>
      </c>
      <c r="J7" s="39" t="s">
        <v>16</v>
      </c>
      <c r="K7" s="84"/>
      <c r="L7" s="69"/>
      <c r="M7" s="95"/>
      <c r="N7" s="69"/>
    </row>
    <row r="8" s="1" customFormat="1" spans="1:14">
      <c r="A8" s="17" t="s">
        <v>29</v>
      </c>
      <c r="B8" s="18" t="s">
        <v>30</v>
      </c>
      <c r="C8" s="76" t="s">
        <v>31</v>
      </c>
      <c r="D8" s="76" t="s">
        <v>32</v>
      </c>
      <c r="E8" s="18" t="s">
        <v>15</v>
      </c>
      <c r="F8" s="20">
        <v>209740.76</v>
      </c>
      <c r="G8" s="18" t="s">
        <v>15</v>
      </c>
      <c r="H8" s="20">
        <v>180614.59</v>
      </c>
      <c r="I8" s="18" t="s">
        <v>15</v>
      </c>
      <c r="J8" s="39" t="s">
        <v>16</v>
      </c>
      <c r="K8" s="84"/>
      <c r="L8" s="69"/>
      <c r="N8" s="69"/>
    </row>
    <row r="9" s="1" customFormat="1" spans="1:14">
      <c r="A9" s="17" t="s">
        <v>33</v>
      </c>
      <c r="B9" s="18" t="s">
        <v>34</v>
      </c>
      <c r="C9" s="76" t="s">
        <v>35</v>
      </c>
      <c r="D9" s="76" t="s">
        <v>36</v>
      </c>
      <c r="E9" s="18" t="s">
        <v>15</v>
      </c>
      <c r="F9" s="77">
        <v>53798.32</v>
      </c>
      <c r="G9" s="18" t="s">
        <v>15</v>
      </c>
      <c r="H9" s="20">
        <v>41181.59</v>
      </c>
      <c r="I9" s="18" t="s">
        <v>15</v>
      </c>
      <c r="J9" s="39" t="s">
        <v>16</v>
      </c>
      <c r="K9" s="84"/>
      <c r="L9" s="69"/>
      <c r="N9" s="69"/>
    </row>
    <row r="10" s="1" customFormat="1" spans="1:14">
      <c r="A10" s="17" t="s">
        <v>37</v>
      </c>
      <c r="B10" s="18" t="s">
        <v>38</v>
      </c>
      <c r="C10" s="76" t="s">
        <v>39</v>
      </c>
      <c r="D10" s="76" t="s">
        <v>40</v>
      </c>
      <c r="E10" s="18" t="s">
        <v>15</v>
      </c>
      <c r="F10" s="20">
        <v>177571.31</v>
      </c>
      <c r="G10" s="18" t="s">
        <v>15</v>
      </c>
      <c r="H10" s="20">
        <v>137081.36</v>
      </c>
      <c r="I10" s="18" t="s">
        <v>15</v>
      </c>
      <c r="J10" s="39" t="s">
        <v>16</v>
      </c>
      <c r="K10" s="84"/>
      <c r="L10" s="69"/>
      <c r="N10" s="69"/>
    </row>
    <row r="11" s="1" customFormat="1" spans="1:14">
      <c r="A11" s="17" t="s">
        <v>41</v>
      </c>
      <c r="B11" s="18" t="s">
        <v>42</v>
      </c>
      <c r="C11" s="19" t="s">
        <v>43</v>
      </c>
      <c r="D11" s="19" t="s">
        <v>44</v>
      </c>
      <c r="E11" s="18" t="s">
        <v>15</v>
      </c>
      <c r="F11" s="50">
        <v>158484.04</v>
      </c>
      <c r="G11" s="18" t="s">
        <v>15</v>
      </c>
      <c r="H11" s="50">
        <v>126953.93</v>
      </c>
      <c r="I11" s="18" t="s">
        <v>15</v>
      </c>
      <c r="J11" s="39" t="s">
        <v>16</v>
      </c>
      <c r="K11" s="84"/>
      <c r="L11" s="69"/>
      <c r="N11" s="69"/>
    </row>
    <row r="12" s="1" customFormat="1" spans="1:14">
      <c r="A12" s="17" t="s">
        <v>45</v>
      </c>
      <c r="B12" s="18" t="s">
        <v>46</v>
      </c>
      <c r="C12" s="19" t="s">
        <v>47</v>
      </c>
      <c r="D12" s="19" t="s">
        <v>48</v>
      </c>
      <c r="E12" s="18" t="s">
        <v>15</v>
      </c>
      <c r="F12" s="20">
        <v>3192.02</v>
      </c>
      <c r="G12" s="18" t="s">
        <v>49</v>
      </c>
      <c r="H12" s="20">
        <v>364429.17</v>
      </c>
      <c r="I12" s="18" t="s">
        <v>15</v>
      </c>
      <c r="J12" s="39" t="s">
        <v>16</v>
      </c>
      <c r="K12" s="84"/>
      <c r="L12" s="69"/>
      <c r="N12" s="69"/>
    </row>
    <row r="13" s="1" customFormat="1" spans="1:14">
      <c r="A13" s="17" t="s">
        <v>50</v>
      </c>
      <c r="B13" s="18" t="s">
        <v>51</v>
      </c>
      <c r="C13" s="19" t="s">
        <v>52</v>
      </c>
      <c r="D13" s="19" t="s">
        <v>53</v>
      </c>
      <c r="E13" s="18" t="s">
        <v>15</v>
      </c>
      <c r="F13" s="52">
        <v>2059983.12</v>
      </c>
      <c r="G13" s="18" t="s">
        <v>15</v>
      </c>
      <c r="H13" s="20">
        <v>1544992.04</v>
      </c>
      <c r="I13" s="18" t="s">
        <v>15</v>
      </c>
      <c r="J13" s="39" t="s">
        <v>16</v>
      </c>
      <c r="K13" s="84"/>
      <c r="L13" s="69"/>
      <c r="N13" s="69"/>
    </row>
    <row r="14" s="1" customFormat="1" spans="1:14">
      <c r="A14" s="17" t="s">
        <v>54</v>
      </c>
      <c r="B14" s="18" t="s">
        <v>51</v>
      </c>
      <c r="C14" s="19" t="s">
        <v>55</v>
      </c>
      <c r="D14" s="19" t="s">
        <v>56</v>
      </c>
      <c r="E14" s="18" t="s">
        <v>15</v>
      </c>
      <c r="F14" s="20">
        <v>641145.55</v>
      </c>
      <c r="G14" s="18" t="s">
        <v>15</v>
      </c>
      <c r="H14" s="20">
        <v>480859.71</v>
      </c>
      <c r="I14" s="18" t="s">
        <v>15</v>
      </c>
      <c r="J14" s="39" t="s">
        <v>16</v>
      </c>
      <c r="K14" s="84"/>
      <c r="L14" s="69"/>
      <c r="N14" s="69"/>
    </row>
    <row r="15" s="1" customFormat="1" spans="1:14">
      <c r="A15" s="17" t="s">
        <v>57</v>
      </c>
      <c r="B15" s="18" t="s">
        <v>58</v>
      </c>
      <c r="C15" s="19" t="s">
        <v>59</v>
      </c>
      <c r="D15" s="19" t="s">
        <v>60</v>
      </c>
      <c r="E15" s="18" t="s">
        <v>15</v>
      </c>
      <c r="F15" s="20">
        <v>35101.84</v>
      </c>
      <c r="G15" s="18" t="s">
        <v>15</v>
      </c>
      <c r="H15" s="20">
        <v>27120.86</v>
      </c>
      <c r="I15" s="18" t="s">
        <v>15</v>
      </c>
      <c r="J15" s="39" t="s">
        <v>16</v>
      </c>
      <c r="K15" s="84"/>
      <c r="L15" s="69"/>
      <c r="N15" s="69"/>
    </row>
    <row r="16" s="1" customFormat="1" spans="1:14">
      <c r="A16" s="21" t="s">
        <v>61</v>
      </c>
      <c r="B16" s="18" t="s">
        <v>62</v>
      </c>
      <c r="C16" s="76" t="s">
        <v>63</v>
      </c>
      <c r="D16" s="76" t="s">
        <v>64</v>
      </c>
      <c r="E16" s="18" t="s">
        <v>15</v>
      </c>
      <c r="F16" s="20">
        <v>227682.66</v>
      </c>
      <c r="G16" s="18" t="s">
        <v>15</v>
      </c>
      <c r="H16" s="20">
        <v>177088.84</v>
      </c>
      <c r="I16" s="18" t="s">
        <v>15</v>
      </c>
      <c r="J16" s="39" t="s">
        <v>16</v>
      </c>
      <c r="K16" s="84"/>
      <c r="L16" s="69"/>
      <c r="M16" s="69"/>
      <c r="N16" s="69"/>
    </row>
    <row r="17" s="1" customFormat="1" ht="14.25" customHeight="1" spans="1:14">
      <c r="A17" s="78" t="s">
        <v>65</v>
      </c>
      <c r="B17" s="18" t="s">
        <v>66</v>
      </c>
      <c r="C17" s="79" t="s">
        <v>67</v>
      </c>
      <c r="D17" s="44" t="s">
        <v>68</v>
      </c>
      <c r="E17" s="18" t="s">
        <v>15</v>
      </c>
      <c r="F17" s="20">
        <v>124293.08</v>
      </c>
      <c r="G17" s="18" t="s">
        <v>15</v>
      </c>
      <c r="H17" s="20">
        <v>98417.21</v>
      </c>
      <c r="I17" s="18" t="s">
        <v>15</v>
      </c>
      <c r="J17" s="39" t="s">
        <v>16</v>
      </c>
      <c r="K17" s="84"/>
      <c r="L17" s="69"/>
      <c r="N17" s="69"/>
    </row>
    <row r="18" s="1" customFormat="1" spans="1:14">
      <c r="A18" s="21" t="s">
        <v>69</v>
      </c>
      <c r="B18" s="18" t="s">
        <v>51</v>
      </c>
      <c r="C18" s="19" t="s">
        <v>70</v>
      </c>
      <c r="D18" s="19" t="s">
        <v>71</v>
      </c>
      <c r="E18" s="18" t="s">
        <v>15</v>
      </c>
      <c r="F18" s="52">
        <v>15087.76</v>
      </c>
      <c r="G18" s="18" t="s">
        <v>15</v>
      </c>
      <c r="H18" s="52">
        <v>11522.9</v>
      </c>
      <c r="I18" s="18" t="s">
        <v>15</v>
      </c>
      <c r="J18" s="39" t="s">
        <v>16</v>
      </c>
      <c r="K18" s="84"/>
      <c r="L18" s="69"/>
      <c r="N18" s="69"/>
    </row>
    <row r="19" s="1" customFormat="1" spans="1:14">
      <c r="A19" s="21" t="s">
        <v>72</v>
      </c>
      <c r="B19" s="18" t="s">
        <v>51</v>
      </c>
      <c r="C19" s="76" t="s">
        <v>73</v>
      </c>
      <c r="D19" s="76" t="s">
        <v>74</v>
      </c>
      <c r="E19" s="18" t="s">
        <v>15</v>
      </c>
      <c r="F19" s="52">
        <v>1096.49</v>
      </c>
      <c r="G19" s="18" t="s">
        <v>15</v>
      </c>
      <c r="H19" s="52">
        <v>831.82</v>
      </c>
      <c r="I19" s="18" t="s">
        <v>15</v>
      </c>
      <c r="J19" s="39" t="s">
        <v>16</v>
      </c>
      <c r="K19" s="84"/>
      <c r="L19" s="69"/>
      <c r="N19" s="69"/>
    </row>
    <row r="20" s="1" customFormat="1" spans="1:14">
      <c r="A20" s="21" t="s">
        <v>75</v>
      </c>
      <c r="B20" s="18" t="s">
        <v>51</v>
      </c>
      <c r="C20" s="19" t="s">
        <v>76</v>
      </c>
      <c r="D20" s="19" t="s">
        <v>77</v>
      </c>
      <c r="E20" s="18" t="s">
        <v>15</v>
      </c>
      <c r="F20" s="52">
        <v>9047.21</v>
      </c>
      <c r="G20" s="18" t="s">
        <v>15</v>
      </c>
      <c r="H20" s="52">
        <v>6956.56</v>
      </c>
      <c r="I20" s="18" t="s">
        <v>15</v>
      </c>
      <c r="J20" s="39" t="s">
        <v>16</v>
      </c>
      <c r="K20" s="84"/>
      <c r="L20" s="69"/>
      <c r="N20" s="69"/>
    </row>
    <row r="21" s="1" customFormat="1" spans="1:14">
      <c r="A21" s="21" t="s">
        <v>78</v>
      </c>
      <c r="B21" s="18" t="s">
        <v>51</v>
      </c>
      <c r="C21" s="19" t="s">
        <v>79</v>
      </c>
      <c r="D21" s="19" t="s">
        <v>80</v>
      </c>
      <c r="E21" s="18" t="s">
        <v>15</v>
      </c>
      <c r="F21" s="52">
        <v>17650.48</v>
      </c>
      <c r="G21" s="18" t="s">
        <v>15</v>
      </c>
      <c r="H21" s="52">
        <v>13706.84</v>
      </c>
      <c r="I21" s="18" t="s">
        <v>15</v>
      </c>
      <c r="J21" s="39" t="s">
        <v>16</v>
      </c>
      <c r="K21" s="84"/>
      <c r="L21" s="69"/>
      <c r="N21" s="69"/>
    </row>
    <row r="22" s="1" customFormat="1" spans="1:14">
      <c r="A22" s="21" t="s">
        <v>81</v>
      </c>
      <c r="B22" s="18" t="s">
        <v>51</v>
      </c>
      <c r="C22" s="19" t="s">
        <v>70</v>
      </c>
      <c r="D22" s="19" t="s">
        <v>71</v>
      </c>
      <c r="E22" s="18" t="s">
        <v>15</v>
      </c>
      <c r="F22" s="52">
        <v>1401.78</v>
      </c>
      <c r="G22" s="18" t="s">
        <v>15</v>
      </c>
      <c r="H22" s="52">
        <v>1064.02</v>
      </c>
      <c r="I22" s="18" t="s">
        <v>15</v>
      </c>
      <c r="J22" s="39" t="s">
        <v>16</v>
      </c>
      <c r="K22" s="84"/>
      <c r="L22" s="69"/>
      <c r="N22" s="69"/>
    </row>
    <row r="23" s="1" customFormat="1" spans="1:14">
      <c r="A23" s="21" t="s">
        <v>82</v>
      </c>
      <c r="B23" s="18" t="s">
        <v>51</v>
      </c>
      <c r="C23" s="19" t="s">
        <v>83</v>
      </c>
      <c r="D23" s="19" t="s">
        <v>84</v>
      </c>
      <c r="E23" s="18" t="s">
        <v>15</v>
      </c>
      <c r="F23" s="52">
        <v>22436.16</v>
      </c>
      <c r="G23" s="18" t="s">
        <v>15</v>
      </c>
      <c r="H23" s="52">
        <v>17168.92</v>
      </c>
      <c r="I23" s="18" t="s">
        <v>15</v>
      </c>
      <c r="J23" s="39" t="s">
        <v>16</v>
      </c>
      <c r="K23" s="84"/>
      <c r="L23" s="69"/>
      <c r="N23" s="69"/>
    </row>
    <row r="24" s="1" customFormat="1" spans="1:14">
      <c r="A24" s="21" t="s">
        <v>85</v>
      </c>
      <c r="B24" s="18" t="s">
        <v>51</v>
      </c>
      <c r="C24" s="76" t="s">
        <v>86</v>
      </c>
      <c r="D24" s="76" t="s">
        <v>87</v>
      </c>
      <c r="E24" s="18" t="s">
        <v>15</v>
      </c>
      <c r="F24" s="52">
        <v>295834.3</v>
      </c>
      <c r="G24" s="18" t="s">
        <v>15</v>
      </c>
      <c r="H24" s="52">
        <v>259645.48</v>
      </c>
      <c r="I24" s="18" t="s">
        <v>15</v>
      </c>
      <c r="J24" s="39" t="s">
        <v>16</v>
      </c>
      <c r="K24" s="84"/>
      <c r="L24" s="69"/>
      <c r="N24" s="69"/>
    </row>
    <row r="25" s="1" customFormat="1" spans="1:14">
      <c r="A25" s="21" t="s">
        <v>88</v>
      </c>
      <c r="B25" s="18" t="s">
        <v>51</v>
      </c>
      <c r="C25" s="76" t="s">
        <v>86</v>
      </c>
      <c r="D25" s="76" t="s">
        <v>87</v>
      </c>
      <c r="E25" s="18" t="s">
        <v>15</v>
      </c>
      <c r="F25" s="52">
        <v>1298069.94</v>
      </c>
      <c r="G25" s="18" t="s">
        <v>15</v>
      </c>
      <c r="H25" s="52">
        <v>1036582</v>
      </c>
      <c r="I25" s="18" t="s">
        <v>15</v>
      </c>
      <c r="J25" s="39" t="s">
        <v>16</v>
      </c>
      <c r="K25" s="84"/>
      <c r="L25" s="69"/>
      <c r="N25" s="69"/>
    </row>
    <row r="26" s="1" customFormat="1" spans="1:14">
      <c r="A26" s="21" t="s">
        <v>89</v>
      </c>
      <c r="B26" s="18" t="s">
        <v>51</v>
      </c>
      <c r="C26" s="19" t="s">
        <v>90</v>
      </c>
      <c r="D26" s="19" t="s">
        <v>91</v>
      </c>
      <c r="E26" s="18" t="s">
        <v>15</v>
      </c>
      <c r="F26" s="52">
        <v>25047.37</v>
      </c>
      <c r="G26" s="18" t="s">
        <v>15</v>
      </c>
      <c r="H26" s="52">
        <v>19240.24</v>
      </c>
      <c r="I26" s="18" t="s">
        <v>15</v>
      </c>
      <c r="J26" s="39" t="s">
        <v>16</v>
      </c>
      <c r="K26" s="84"/>
      <c r="L26" s="69"/>
      <c r="N26" s="69"/>
    </row>
    <row r="27" s="1" customFormat="1" spans="1:14">
      <c r="A27" s="21" t="s">
        <v>92</v>
      </c>
      <c r="B27" s="18" t="s">
        <v>51</v>
      </c>
      <c r="C27" s="19" t="s">
        <v>90</v>
      </c>
      <c r="D27" s="19" t="s">
        <v>91</v>
      </c>
      <c r="E27" s="18" t="s">
        <v>15</v>
      </c>
      <c r="F27" s="52">
        <v>217503.93</v>
      </c>
      <c r="G27" s="18" t="s">
        <v>15</v>
      </c>
      <c r="H27" s="52">
        <v>191576.1</v>
      </c>
      <c r="I27" s="18" t="s">
        <v>15</v>
      </c>
      <c r="J27" s="39" t="s">
        <v>16</v>
      </c>
      <c r="K27" s="84"/>
      <c r="L27" s="69"/>
      <c r="N27" s="69"/>
    </row>
    <row r="28" s="1" customFormat="1" spans="1:14">
      <c r="A28" s="21" t="s">
        <v>93</v>
      </c>
      <c r="B28" s="18" t="s">
        <v>51</v>
      </c>
      <c r="C28" s="19" t="s">
        <v>94</v>
      </c>
      <c r="D28" s="19" t="s">
        <v>95</v>
      </c>
      <c r="E28" s="18" t="s">
        <v>15</v>
      </c>
      <c r="F28" s="52">
        <v>7982.8</v>
      </c>
      <c r="G28" s="18" t="s">
        <v>15</v>
      </c>
      <c r="H28" s="52">
        <v>6244.23</v>
      </c>
      <c r="I28" s="18" t="s">
        <v>15</v>
      </c>
      <c r="J28" s="39" t="s">
        <v>16</v>
      </c>
      <c r="K28" s="84"/>
      <c r="L28" s="69"/>
      <c r="N28" s="69"/>
    </row>
    <row r="29" s="1" customFormat="1" spans="1:14">
      <c r="A29" s="21" t="s">
        <v>96</v>
      </c>
      <c r="B29" s="18" t="s">
        <v>51</v>
      </c>
      <c r="C29" s="76" t="s">
        <v>97</v>
      </c>
      <c r="D29" s="76" t="s">
        <v>98</v>
      </c>
      <c r="E29" s="18" t="s">
        <v>15</v>
      </c>
      <c r="F29" s="52">
        <v>221253.18</v>
      </c>
      <c r="G29" s="18" t="s">
        <v>15</v>
      </c>
      <c r="H29" s="52">
        <v>172566.69</v>
      </c>
      <c r="I29" s="18" t="s">
        <v>15</v>
      </c>
      <c r="J29" s="39" t="s">
        <v>16</v>
      </c>
      <c r="K29" s="84"/>
      <c r="L29" s="69"/>
      <c r="N29" s="69"/>
    </row>
    <row r="30" s="1" customFormat="1" spans="1:14">
      <c r="A30" s="21" t="s">
        <v>99</v>
      </c>
      <c r="B30" s="18" t="s">
        <v>51</v>
      </c>
      <c r="C30" s="19" t="s">
        <v>100</v>
      </c>
      <c r="D30" s="19" t="s">
        <v>101</v>
      </c>
      <c r="E30" s="18" t="s">
        <v>15</v>
      </c>
      <c r="F30" s="52">
        <v>18476.52</v>
      </c>
      <c r="G30" s="18" t="s">
        <v>15</v>
      </c>
      <c r="H30" s="52">
        <v>14288.7</v>
      </c>
      <c r="I30" s="18" t="s">
        <v>15</v>
      </c>
      <c r="J30" s="39" t="s">
        <v>16</v>
      </c>
      <c r="K30" s="84"/>
      <c r="L30" s="69"/>
      <c r="N30" s="69"/>
    </row>
    <row r="31" s="1" customFormat="1" spans="1:14">
      <c r="A31" s="21" t="s">
        <v>102</v>
      </c>
      <c r="B31" s="18" t="s">
        <v>51</v>
      </c>
      <c r="C31" s="80" t="s">
        <v>103</v>
      </c>
      <c r="D31" s="80" t="s">
        <v>104</v>
      </c>
      <c r="E31" s="18" t="s">
        <v>15</v>
      </c>
      <c r="F31" s="52">
        <v>51916.38</v>
      </c>
      <c r="G31" s="18" t="s">
        <v>15</v>
      </c>
      <c r="H31" s="52">
        <v>39791.04</v>
      </c>
      <c r="I31" s="18" t="s">
        <v>15</v>
      </c>
      <c r="J31" s="39" t="s">
        <v>16</v>
      </c>
      <c r="K31" s="84"/>
      <c r="L31" s="69"/>
      <c r="N31" s="69"/>
    </row>
    <row r="32" s="1" customFormat="1" spans="1:14">
      <c r="A32" s="21" t="s">
        <v>105</v>
      </c>
      <c r="B32" s="18" t="s">
        <v>51</v>
      </c>
      <c r="C32" s="80" t="s">
        <v>103</v>
      </c>
      <c r="D32" s="80" t="s">
        <v>104</v>
      </c>
      <c r="E32" s="18" t="s">
        <v>15</v>
      </c>
      <c r="F32" s="52">
        <v>315951.63</v>
      </c>
      <c r="G32" s="18" t="s">
        <v>15</v>
      </c>
      <c r="H32" s="52">
        <v>272868.82</v>
      </c>
      <c r="I32" s="18" t="s">
        <v>15</v>
      </c>
      <c r="J32" s="39" t="s">
        <v>16</v>
      </c>
      <c r="K32" s="84"/>
      <c r="L32" s="69"/>
      <c r="N32" s="69"/>
    </row>
    <row r="33" s="1" customFormat="1" spans="1:14">
      <c r="A33" s="21" t="s">
        <v>106</v>
      </c>
      <c r="B33" s="18" t="s">
        <v>51</v>
      </c>
      <c r="C33" s="23" t="s">
        <v>107</v>
      </c>
      <c r="D33" s="19" t="s">
        <v>108</v>
      </c>
      <c r="E33" s="18" t="s">
        <v>15</v>
      </c>
      <c r="F33" s="52">
        <v>20343.65</v>
      </c>
      <c r="G33" s="18" t="s">
        <v>15</v>
      </c>
      <c r="H33" s="52">
        <v>15769.84</v>
      </c>
      <c r="I33" s="18" t="s">
        <v>15</v>
      </c>
      <c r="J33" s="39" t="s">
        <v>16</v>
      </c>
      <c r="K33" s="84"/>
      <c r="L33" s="69"/>
      <c r="N33" s="69"/>
    </row>
    <row r="34" s="1" customFormat="1" spans="1:14">
      <c r="A34" s="17" t="s">
        <v>109</v>
      </c>
      <c r="B34" s="18" t="s">
        <v>110</v>
      </c>
      <c r="C34" s="19" t="s">
        <v>111</v>
      </c>
      <c r="D34" s="19" t="s">
        <v>112</v>
      </c>
      <c r="E34" s="18" t="s">
        <v>15</v>
      </c>
      <c r="F34" s="52">
        <v>4960851.37</v>
      </c>
      <c r="G34" s="18" t="s">
        <v>15</v>
      </c>
      <c r="H34" s="52">
        <v>3828906.63</v>
      </c>
      <c r="I34" s="18" t="s">
        <v>15</v>
      </c>
      <c r="J34" s="39" t="s">
        <v>16</v>
      </c>
      <c r="K34" s="84"/>
      <c r="L34" s="69"/>
      <c r="N34" s="69"/>
    </row>
    <row r="35" s="1" customFormat="1" spans="1:14">
      <c r="A35" s="21" t="s">
        <v>113</v>
      </c>
      <c r="B35" s="18" t="s">
        <v>51</v>
      </c>
      <c r="C35" s="76" t="s">
        <v>114</v>
      </c>
      <c r="D35" s="76" t="s">
        <v>115</v>
      </c>
      <c r="E35" s="18" t="s">
        <v>15</v>
      </c>
      <c r="F35" s="52">
        <v>165727.87</v>
      </c>
      <c r="G35" s="18" t="s">
        <v>15</v>
      </c>
      <c r="H35" s="52">
        <v>130200.17</v>
      </c>
      <c r="I35" s="18" t="s">
        <v>15</v>
      </c>
      <c r="J35" s="39" t="s">
        <v>16</v>
      </c>
      <c r="K35" s="84"/>
      <c r="L35" s="69"/>
      <c r="N35" s="69"/>
    </row>
    <row r="36" s="1" customFormat="1" spans="1:14">
      <c r="A36" s="21" t="s">
        <v>116</v>
      </c>
      <c r="B36" s="18" t="s">
        <v>51</v>
      </c>
      <c r="C36" s="19" t="s">
        <v>117</v>
      </c>
      <c r="D36" s="19" t="s">
        <v>118</v>
      </c>
      <c r="E36" s="18" t="s">
        <v>15</v>
      </c>
      <c r="F36" s="52">
        <v>8635.19</v>
      </c>
      <c r="G36" s="18" t="s">
        <v>15</v>
      </c>
      <c r="H36" s="52">
        <v>6661.99</v>
      </c>
      <c r="I36" s="18" t="s">
        <v>15</v>
      </c>
      <c r="J36" s="39" t="s">
        <v>16</v>
      </c>
      <c r="K36" s="84"/>
      <c r="L36" s="69"/>
      <c r="N36" s="69"/>
    </row>
    <row r="37" s="1" customFormat="1" spans="1:14">
      <c r="A37" s="21" t="s">
        <v>119</v>
      </c>
      <c r="B37" s="18" t="s">
        <v>120</v>
      </c>
      <c r="C37" s="19" t="s">
        <v>121</v>
      </c>
      <c r="D37" s="19" t="s">
        <v>122</v>
      </c>
      <c r="E37" s="18" t="s">
        <v>15</v>
      </c>
      <c r="F37" s="52">
        <v>3634218.18</v>
      </c>
      <c r="G37" s="18" t="s">
        <v>15</v>
      </c>
      <c r="H37" s="52">
        <v>2846122.06</v>
      </c>
      <c r="I37" s="18" t="s">
        <v>15</v>
      </c>
      <c r="J37" s="39" t="s">
        <v>16</v>
      </c>
      <c r="K37" s="84"/>
      <c r="L37" s="69"/>
      <c r="N37" s="69"/>
    </row>
    <row r="38" s="1" customFormat="1" spans="1:14">
      <c r="A38" s="21" t="s">
        <v>123</v>
      </c>
      <c r="B38" s="18" t="s">
        <v>51</v>
      </c>
      <c r="C38" s="19" t="s">
        <v>124</v>
      </c>
      <c r="D38" s="19" t="s">
        <v>125</v>
      </c>
      <c r="E38" s="18" t="s">
        <v>15</v>
      </c>
      <c r="F38" s="52">
        <v>220947.89</v>
      </c>
      <c r="G38" s="18" t="s">
        <v>15</v>
      </c>
      <c r="H38" s="52">
        <v>168456.03</v>
      </c>
      <c r="I38" s="18" t="s">
        <v>15</v>
      </c>
      <c r="J38" s="39" t="s">
        <v>16</v>
      </c>
      <c r="K38" s="84"/>
      <c r="L38" s="69"/>
      <c r="N38" s="69"/>
    </row>
    <row r="39" s="1" customFormat="1" spans="1:14">
      <c r="A39" s="21" t="s">
        <v>126</v>
      </c>
      <c r="B39" s="18" t="s">
        <v>51</v>
      </c>
      <c r="C39" s="19" t="s">
        <v>127</v>
      </c>
      <c r="D39" s="19" t="s">
        <v>128</v>
      </c>
      <c r="E39" s="18" t="s">
        <v>15</v>
      </c>
      <c r="F39" s="52">
        <v>7565.09</v>
      </c>
      <c r="G39" s="18" t="s">
        <v>15</v>
      </c>
      <c r="H39" s="52">
        <v>5861.4</v>
      </c>
      <c r="I39" s="18" t="s">
        <v>15</v>
      </c>
      <c r="J39" s="39" t="s">
        <v>16</v>
      </c>
      <c r="K39" s="84"/>
      <c r="L39" s="69"/>
      <c r="N39" s="69"/>
    </row>
    <row r="40" s="1" customFormat="1" spans="1:14">
      <c r="A40" s="21" t="s">
        <v>129</v>
      </c>
      <c r="B40" s="18" t="s">
        <v>51</v>
      </c>
      <c r="C40" s="76" t="s">
        <v>130</v>
      </c>
      <c r="D40" s="76" t="s">
        <v>131</v>
      </c>
      <c r="E40" s="18" t="s">
        <v>15</v>
      </c>
      <c r="F40" s="52">
        <v>53325.79</v>
      </c>
      <c r="G40" s="18" t="s">
        <v>15</v>
      </c>
      <c r="H40" s="52">
        <v>41723.98</v>
      </c>
      <c r="I40" s="18" t="s">
        <v>15</v>
      </c>
      <c r="J40" s="39" t="s">
        <v>16</v>
      </c>
      <c r="K40" s="84"/>
      <c r="L40" s="69"/>
      <c r="N40" s="69"/>
    </row>
    <row r="41" s="1" customFormat="1" spans="1:14">
      <c r="A41" s="21" t="s">
        <v>132</v>
      </c>
      <c r="B41" s="18" t="s">
        <v>51</v>
      </c>
      <c r="C41" s="19" t="s">
        <v>133</v>
      </c>
      <c r="D41" s="19" t="s">
        <v>134</v>
      </c>
      <c r="E41" s="18" t="s">
        <v>15</v>
      </c>
      <c r="F41" s="52">
        <v>199775.58</v>
      </c>
      <c r="G41" s="18" t="s">
        <v>15</v>
      </c>
      <c r="H41" s="52">
        <v>157170.59</v>
      </c>
      <c r="I41" s="18" t="s">
        <v>15</v>
      </c>
      <c r="J41" s="39" t="s">
        <v>16</v>
      </c>
      <c r="K41" s="84"/>
      <c r="L41" s="69"/>
      <c r="N41" s="69"/>
    </row>
    <row r="42" s="1" customFormat="1" spans="1:14">
      <c r="A42" s="21" t="s">
        <v>135</v>
      </c>
      <c r="B42" s="18" t="s">
        <v>51</v>
      </c>
      <c r="C42" s="19" t="s">
        <v>136</v>
      </c>
      <c r="D42" s="19" t="s">
        <v>137</v>
      </c>
      <c r="E42" s="18" t="s">
        <v>15</v>
      </c>
      <c r="F42" s="52">
        <v>568170.38</v>
      </c>
      <c r="G42" s="18" t="s">
        <v>15</v>
      </c>
      <c r="H42" s="52">
        <v>433592.4</v>
      </c>
      <c r="I42" s="18" t="s">
        <v>15</v>
      </c>
      <c r="J42" s="39" t="s">
        <v>16</v>
      </c>
      <c r="K42" s="84"/>
      <c r="L42" s="69"/>
      <c r="N42" s="69"/>
    </row>
    <row r="43" s="1" customFormat="1" ht="15.75" spans="1:14">
      <c r="A43" s="24" t="s">
        <v>138</v>
      </c>
      <c r="B43" s="25" t="s">
        <v>51</v>
      </c>
      <c r="C43" s="26" t="s">
        <v>139</v>
      </c>
      <c r="D43" s="26" t="s">
        <v>140</v>
      </c>
      <c r="E43" s="25" t="s">
        <v>15</v>
      </c>
      <c r="F43" s="81">
        <v>3431.41</v>
      </c>
      <c r="G43" s="25" t="s">
        <v>15</v>
      </c>
      <c r="H43" s="81">
        <v>2652.78</v>
      </c>
      <c r="I43" s="25" t="s">
        <v>15</v>
      </c>
      <c r="J43" s="96" t="s">
        <v>16</v>
      </c>
      <c r="K43" s="84"/>
      <c r="L43" s="69"/>
      <c r="N43" s="69"/>
    </row>
    <row r="44" spans="1:18">
      <c r="A44" s="55" t="s">
        <v>141</v>
      </c>
      <c r="B44" s="56"/>
      <c r="C44" s="56"/>
      <c r="D44" s="56"/>
      <c r="E44" s="56"/>
      <c r="F44" s="56"/>
      <c r="G44" s="56"/>
      <c r="H44" s="56"/>
      <c r="I44" s="56"/>
      <c r="J44" s="68"/>
      <c r="K44" s="84"/>
      <c r="L44" s="61"/>
      <c r="M44" s="66"/>
      <c r="N44" s="66"/>
      <c r="O44" s="66"/>
      <c r="P44" s="66"/>
      <c r="Q44" s="66"/>
      <c r="R44" s="66"/>
    </row>
    <row r="45" spans="1:18">
      <c r="A45" s="57"/>
      <c r="B45" s="55"/>
      <c r="C45" s="55"/>
      <c r="D45" s="55"/>
      <c r="E45" s="55"/>
      <c r="F45" s="55"/>
      <c r="G45" s="55"/>
      <c r="H45" s="55"/>
      <c r="I45" s="55"/>
      <c r="J45" s="70"/>
      <c r="K45" s="84"/>
      <c r="L45" s="61"/>
      <c r="M45" s="66"/>
      <c r="N45" s="66"/>
      <c r="O45" s="66"/>
      <c r="P45" s="66"/>
      <c r="Q45" s="66"/>
      <c r="R45" s="66"/>
    </row>
    <row r="46" ht="15.75" spans="1:18">
      <c r="A46" s="58"/>
      <c r="B46" s="59"/>
      <c r="C46" s="59"/>
      <c r="D46" s="59"/>
      <c r="E46" s="59"/>
      <c r="F46" s="59"/>
      <c r="G46" s="59"/>
      <c r="H46" s="59"/>
      <c r="I46" s="59"/>
      <c r="J46" s="71"/>
      <c r="K46" s="84"/>
      <c r="L46" s="61"/>
      <c r="M46" s="66"/>
      <c r="N46" s="66"/>
      <c r="O46" s="66"/>
      <c r="P46" s="66"/>
      <c r="Q46" s="66"/>
      <c r="R46" s="66"/>
    </row>
    <row r="47" spans="1:18">
      <c r="A47" s="82"/>
      <c r="B47" s="82"/>
      <c r="C47" s="82"/>
      <c r="D47" s="82"/>
      <c r="E47" s="83"/>
      <c r="F47" s="84"/>
      <c r="G47" s="85"/>
      <c r="H47" s="86"/>
      <c r="I47" s="83"/>
      <c r="J47" s="85"/>
      <c r="K47" s="84"/>
      <c r="L47" s="61"/>
      <c r="M47" s="66"/>
      <c r="N47" s="66"/>
      <c r="O47" s="66"/>
      <c r="P47" s="66"/>
      <c r="Q47" s="66"/>
      <c r="R47" s="66"/>
    </row>
    <row r="48" spans="1:18">
      <c r="A48" s="82"/>
      <c r="B48" s="82"/>
      <c r="C48" s="87" t="s">
        <v>142</v>
      </c>
      <c r="D48" s="82"/>
      <c r="E48" s="88"/>
      <c r="F48" s="89"/>
      <c r="G48" s="89"/>
      <c r="H48" s="89"/>
      <c r="I48" s="88"/>
      <c r="J48" s="85"/>
      <c r="K48" s="84"/>
      <c r="L48" s="61"/>
      <c r="M48" s="66"/>
      <c r="N48" s="66"/>
      <c r="O48" s="66"/>
      <c r="P48" s="66"/>
      <c r="Q48" s="66"/>
      <c r="R48" s="66"/>
    </row>
    <row r="49" spans="5:12">
      <c r="E49" s="60"/>
      <c r="F49" s="1"/>
      <c r="G49" s="73"/>
      <c r="H49" s="90"/>
      <c r="I49" s="60"/>
      <c r="J49" s="73"/>
      <c r="K49" s="1"/>
      <c r="L49" s="69"/>
    </row>
    <row r="50" spans="3:12">
      <c r="C50" t="s">
        <v>142</v>
      </c>
      <c r="E50" s="91"/>
      <c r="F50" s="61"/>
      <c r="G50" s="62"/>
      <c r="H50" s="61"/>
      <c r="I50" s="91"/>
      <c r="J50" s="73"/>
      <c r="K50" s="1"/>
      <c r="L50" s="1"/>
    </row>
    <row r="51" spans="5:12">
      <c r="E51" s="91"/>
      <c r="F51" s="61"/>
      <c r="G51" s="62"/>
      <c r="H51" s="61"/>
      <c r="I51" s="91"/>
      <c r="J51" s="73"/>
      <c r="K51" s="1"/>
      <c r="L51" s="1"/>
    </row>
    <row r="52" spans="5:12">
      <c r="E52" s="60"/>
      <c r="F52" s="1"/>
      <c r="G52" s="73"/>
      <c r="H52" s="1"/>
      <c r="I52" s="60"/>
      <c r="J52" s="73"/>
      <c r="K52" s="1"/>
      <c r="L52" s="1"/>
    </row>
    <row r="53" spans="5:12">
      <c r="E53" s="91"/>
      <c r="F53" s="91"/>
      <c r="G53" s="91"/>
      <c r="H53" s="91"/>
      <c r="I53" s="91"/>
      <c r="J53" s="73"/>
      <c r="K53" s="1"/>
      <c r="L53" s="1"/>
    </row>
  </sheetData>
  <mergeCells count="10">
    <mergeCell ref="A1:J1"/>
    <mergeCell ref="F2:G2"/>
    <mergeCell ref="H2:I2"/>
    <mergeCell ref="A2:A3"/>
    <mergeCell ref="B2:B3"/>
    <mergeCell ref="C2:C3"/>
    <mergeCell ref="D2:D3"/>
    <mergeCell ref="E2:E3"/>
    <mergeCell ref="J2:J3"/>
    <mergeCell ref="A44:J46"/>
  </mergeCells>
  <printOptions horizontalCentered="1"/>
  <pageMargins left="0.236111111111111" right="0.236111111111111" top="1.81041666666667" bottom="0.944444444444444" header="0.118055555555556" footer="0.118055555555556"/>
  <pageSetup paperSize="9" scale="78" fitToHeight="0" orientation="landscape"/>
  <headerFooter>
    <oddHeader>&amp;C&amp;12&amp;G&amp;B
GOVERNO DO ESTADO DE RORAIMA
INSTITUTO DE PREVIDÊNCIA DO ESTADO DE RORAIMA
DIRETORIA DE INVESTIMENTO E ARRECADAÇÃO
GERÊNCIA DE GESTÃO DE RECURSOS
DIVISÃO DE FISCALIZAÇÃO E CONTROLE FINANCEIRO</oddHeader>
    <oddFooter>&amp;L&amp;G&amp;RInstituto de Previdência do Estado de Roraima – IPER
Fone: (95) – 2121-3950/ 2121-3967
 E-mail: iper@iper.rr.gov.br
Rua Araújo Filho, 823, Centro
CEP. 69.301-090 Boa Vista – RR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7"/>
  <sheetViews>
    <sheetView tabSelected="1" workbookViewId="0">
      <selection activeCell="G12" sqref="G12"/>
    </sheetView>
  </sheetViews>
  <sheetFormatPr defaultColWidth="9" defaultRowHeight="15"/>
  <cols>
    <col min="1" max="1" width="72.2857142857143" customWidth="1"/>
    <col min="2" max="2" width="17.4285714285714" customWidth="1"/>
    <col min="3" max="3" width="41.4285714285714" hidden="1" customWidth="1"/>
    <col min="4" max="4" width="14.4285714285714" hidden="1" customWidth="1"/>
    <col min="5" max="5" width="15.5714285714286" style="2" customWidth="1"/>
    <col min="6" max="6" width="15.1428571428571" customWidth="1"/>
    <col min="7" max="7" width="12.2857142857143" style="3" customWidth="1"/>
    <col min="8" max="8" width="14.7142857142857" customWidth="1"/>
    <col min="9" max="9" width="12.2857142857143" style="2" customWidth="1"/>
    <col min="10" max="10" width="17.5714285714286" style="3" customWidth="1"/>
    <col min="11" max="11" width="17.5714285714286"/>
  </cols>
  <sheetData>
    <row r="1" ht="16.5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33"/>
    </row>
    <row r="2" ht="18.6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/>
      <c r="H2" s="8" t="s">
        <v>7</v>
      </c>
      <c r="I2" s="9"/>
      <c r="J2" s="63" t="s">
        <v>8</v>
      </c>
    </row>
    <row r="3" ht="18.6" customHeight="1" spans="1:10">
      <c r="A3" s="10"/>
      <c r="B3" s="11"/>
      <c r="C3" s="11"/>
      <c r="D3" s="11"/>
      <c r="E3" s="11"/>
      <c r="F3" s="12" t="s">
        <v>9</v>
      </c>
      <c r="G3" s="12" t="s">
        <v>10</v>
      </c>
      <c r="H3" s="12" t="s">
        <v>9</v>
      </c>
      <c r="I3" s="12" t="s">
        <v>10</v>
      </c>
      <c r="J3" s="64"/>
    </row>
    <row r="4" spans="1:10">
      <c r="A4" s="41" t="s">
        <v>11</v>
      </c>
      <c r="B4" s="42" t="s">
        <v>12</v>
      </c>
      <c r="C4" s="43" t="s">
        <v>13</v>
      </c>
      <c r="D4" s="43" t="s">
        <v>14</v>
      </c>
      <c r="E4" s="44" t="s">
        <v>143</v>
      </c>
      <c r="F4" s="45" t="s">
        <v>143</v>
      </c>
      <c r="G4" s="44" t="s">
        <v>143</v>
      </c>
      <c r="H4" s="45" t="s">
        <v>143</v>
      </c>
      <c r="I4" s="44" t="s">
        <v>143</v>
      </c>
      <c r="J4" s="65" t="s">
        <v>143</v>
      </c>
    </row>
    <row r="5" spans="1:10">
      <c r="A5" s="17" t="s">
        <v>17</v>
      </c>
      <c r="B5" s="18" t="s">
        <v>18</v>
      </c>
      <c r="C5" s="19" t="s">
        <v>19</v>
      </c>
      <c r="D5" s="19" t="s">
        <v>20</v>
      </c>
      <c r="E5" s="44" t="s">
        <v>143</v>
      </c>
      <c r="F5" s="45" t="s">
        <v>143</v>
      </c>
      <c r="G5" s="44" t="s">
        <v>143</v>
      </c>
      <c r="H5" s="45" t="s">
        <v>143</v>
      </c>
      <c r="I5" s="44" t="s">
        <v>143</v>
      </c>
      <c r="J5" s="65" t="s">
        <v>143</v>
      </c>
    </row>
    <row r="6" spans="1:11">
      <c r="A6" s="46" t="s">
        <v>21</v>
      </c>
      <c r="B6" s="47" t="s">
        <v>22</v>
      </c>
      <c r="C6" s="48" t="s">
        <v>23</v>
      </c>
      <c r="D6" s="48" t="s">
        <v>24</v>
      </c>
      <c r="E6" s="44" t="s">
        <v>143</v>
      </c>
      <c r="F6" s="45" t="s">
        <v>143</v>
      </c>
      <c r="G6" s="44" t="s">
        <v>143</v>
      </c>
      <c r="H6" s="45" t="s">
        <v>143</v>
      </c>
      <c r="I6" s="44" t="s">
        <v>143</v>
      </c>
      <c r="J6" s="65" t="s">
        <v>143</v>
      </c>
      <c r="K6" s="66"/>
    </row>
    <row r="7" spans="1:11">
      <c r="A7" s="46" t="s">
        <v>25</v>
      </c>
      <c r="B7" s="47" t="s">
        <v>26</v>
      </c>
      <c r="C7" s="48" t="s">
        <v>144</v>
      </c>
      <c r="D7" s="48" t="s">
        <v>145</v>
      </c>
      <c r="E7" s="44" t="s">
        <v>143</v>
      </c>
      <c r="F7" s="45" t="s">
        <v>143</v>
      </c>
      <c r="G7" s="44" t="s">
        <v>143</v>
      </c>
      <c r="H7" s="45" t="s">
        <v>143</v>
      </c>
      <c r="I7" s="44" t="s">
        <v>143</v>
      </c>
      <c r="J7" s="65" t="s">
        <v>143</v>
      </c>
      <c r="K7" s="66"/>
    </row>
    <row r="8" spans="1:11">
      <c r="A8" s="46" t="s">
        <v>29</v>
      </c>
      <c r="B8" s="47" t="s">
        <v>30</v>
      </c>
      <c r="C8" s="48" t="s">
        <v>146</v>
      </c>
      <c r="D8" s="48" t="s">
        <v>147</v>
      </c>
      <c r="E8" s="44" t="s">
        <v>143</v>
      </c>
      <c r="F8" s="45" t="s">
        <v>143</v>
      </c>
      <c r="G8" s="44" t="s">
        <v>143</v>
      </c>
      <c r="H8" s="45" t="s">
        <v>143</v>
      </c>
      <c r="I8" s="44" t="s">
        <v>143</v>
      </c>
      <c r="J8" s="65" t="s">
        <v>143</v>
      </c>
      <c r="K8" s="66"/>
    </row>
    <row r="9" spans="1:11">
      <c r="A9" s="46" t="s">
        <v>33</v>
      </c>
      <c r="B9" s="47" t="s">
        <v>34</v>
      </c>
      <c r="C9" s="48" t="s">
        <v>148</v>
      </c>
      <c r="D9" s="48" t="s">
        <v>149</v>
      </c>
      <c r="E9" s="44" t="s">
        <v>143</v>
      </c>
      <c r="F9" s="45" t="s">
        <v>143</v>
      </c>
      <c r="G9" s="44" t="s">
        <v>143</v>
      </c>
      <c r="H9" s="45" t="s">
        <v>143</v>
      </c>
      <c r="I9" s="44" t="s">
        <v>143</v>
      </c>
      <c r="J9" s="65" t="s">
        <v>143</v>
      </c>
      <c r="K9" s="66"/>
    </row>
    <row r="10" s="1" customFormat="1" spans="1:11">
      <c r="A10" s="46" t="s">
        <v>37</v>
      </c>
      <c r="B10" s="47" t="s">
        <v>38</v>
      </c>
      <c r="C10" s="48" t="s">
        <v>150</v>
      </c>
      <c r="D10" s="48" t="s">
        <v>151</v>
      </c>
      <c r="E10" s="18" t="s">
        <v>15</v>
      </c>
      <c r="F10" s="49">
        <f>2202.29+7335.38</f>
        <v>9537.67</v>
      </c>
      <c r="G10" s="18" t="s">
        <v>15</v>
      </c>
      <c r="H10" s="49">
        <f>1670.71+5789.06</f>
        <v>7459.77</v>
      </c>
      <c r="I10" s="18" t="s">
        <v>15</v>
      </c>
      <c r="J10" s="65" t="s">
        <v>152</v>
      </c>
      <c r="K10" s="66"/>
    </row>
    <row r="11" s="1" customFormat="1" spans="1:11">
      <c r="A11" s="46" t="s">
        <v>41</v>
      </c>
      <c r="B11" s="47" t="s">
        <v>42</v>
      </c>
      <c r="C11" s="48" t="s">
        <v>43</v>
      </c>
      <c r="D11" s="48" t="s">
        <v>44</v>
      </c>
      <c r="E11" s="44" t="s">
        <v>143</v>
      </c>
      <c r="F11" s="45" t="s">
        <v>143</v>
      </c>
      <c r="G11" s="44" t="s">
        <v>143</v>
      </c>
      <c r="H11" s="45" t="s">
        <v>143</v>
      </c>
      <c r="I11" s="44" t="s">
        <v>143</v>
      </c>
      <c r="J11" s="65" t="s">
        <v>143</v>
      </c>
      <c r="K11" s="66"/>
    </row>
    <row r="12" s="1" customFormat="1" spans="1:11">
      <c r="A12" s="46" t="s">
        <v>45</v>
      </c>
      <c r="B12" s="47" t="s">
        <v>46</v>
      </c>
      <c r="C12" s="48" t="s">
        <v>47</v>
      </c>
      <c r="D12" s="48" t="s">
        <v>48</v>
      </c>
      <c r="E12" s="18" t="s">
        <v>15</v>
      </c>
      <c r="F12" s="16">
        <v>1856.96</v>
      </c>
      <c r="G12" s="18" t="s">
        <v>49</v>
      </c>
      <c r="H12" s="45">
        <v>16414.09</v>
      </c>
      <c r="I12" s="18" t="s">
        <v>15</v>
      </c>
      <c r="J12" s="65" t="s">
        <v>152</v>
      </c>
      <c r="K12" s="66"/>
    </row>
    <row r="13" s="1" customFormat="1" spans="1:11">
      <c r="A13" s="46" t="s">
        <v>50</v>
      </c>
      <c r="B13" s="47" t="s">
        <v>51</v>
      </c>
      <c r="C13" s="48" t="s">
        <v>52</v>
      </c>
      <c r="D13" s="48" t="s">
        <v>53</v>
      </c>
      <c r="E13" s="18" t="s">
        <v>15</v>
      </c>
      <c r="F13" s="49">
        <v>109839.92</v>
      </c>
      <c r="G13" s="18" t="s">
        <v>15</v>
      </c>
      <c r="H13" s="49">
        <v>82380.16</v>
      </c>
      <c r="I13" s="18" t="s">
        <v>15</v>
      </c>
      <c r="J13" s="65" t="s">
        <v>152</v>
      </c>
      <c r="K13" s="66"/>
    </row>
    <row r="14" s="1" customFormat="1" spans="1:11">
      <c r="A14" s="46" t="s">
        <v>54</v>
      </c>
      <c r="B14" s="47" t="s">
        <v>51</v>
      </c>
      <c r="C14" s="48" t="s">
        <v>55</v>
      </c>
      <c r="D14" s="48" t="s">
        <v>56</v>
      </c>
      <c r="E14" s="18" t="s">
        <v>15</v>
      </c>
      <c r="F14" s="50">
        <v>37051.02</v>
      </c>
      <c r="G14" s="18" t="s">
        <v>15</v>
      </c>
      <c r="H14" s="20">
        <v>27788.28</v>
      </c>
      <c r="I14" s="18" t="s">
        <v>15</v>
      </c>
      <c r="J14" s="65" t="s">
        <v>152</v>
      </c>
      <c r="K14" s="66"/>
    </row>
    <row r="15" s="1" customFormat="1" spans="1:11">
      <c r="A15" s="46" t="s">
        <v>57</v>
      </c>
      <c r="B15" s="47" t="s">
        <v>58</v>
      </c>
      <c r="C15" s="48" t="s">
        <v>153</v>
      </c>
      <c r="D15" s="48" t="s">
        <v>154</v>
      </c>
      <c r="E15" s="44" t="s">
        <v>143</v>
      </c>
      <c r="F15" s="45" t="s">
        <v>143</v>
      </c>
      <c r="G15" s="44" t="s">
        <v>143</v>
      </c>
      <c r="H15" s="45" t="s">
        <v>143</v>
      </c>
      <c r="I15" s="44" t="s">
        <v>143</v>
      </c>
      <c r="J15" s="65" t="s">
        <v>143</v>
      </c>
      <c r="K15" s="66"/>
    </row>
    <row r="16" s="1" customFormat="1" spans="1:11">
      <c r="A16" s="21" t="s">
        <v>61</v>
      </c>
      <c r="B16" s="18" t="s">
        <v>62</v>
      </c>
      <c r="C16" s="19" t="s">
        <v>155</v>
      </c>
      <c r="D16" s="19" t="s">
        <v>156</v>
      </c>
      <c r="E16" s="18" t="s">
        <v>15</v>
      </c>
      <c r="F16" s="20">
        <v>1775.48</v>
      </c>
      <c r="G16" s="18" t="s">
        <v>15</v>
      </c>
      <c r="H16" s="20">
        <v>1361.93</v>
      </c>
      <c r="I16" s="18" t="s">
        <v>15</v>
      </c>
      <c r="J16" s="65" t="s">
        <v>152</v>
      </c>
      <c r="K16" s="66"/>
    </row>
    <row r="17" s="1" customFormat="1" spans="1:11">
      <c r="A17" s="51" t="s">
        <v>65</v>
      </c>
      <c r="B17" s="47" t="s">
        <v>66</v>
      </c>
      <c r="C17" s="48" t="s">
        <v>67</v>
      </c>
      <c r="D17" s="48" t="s">
        <v>68</v>
      </c>
      <c r="E17" s="18" t="s">
        <v>15</v>
      </c>
      <c r="F17" s="20">
        <v>1794.55</v>
      </c>
      <c r="G17" s="18" t="s">
        <v>15</v>
      </c>
      <c r="H17" s="20">
        <v>1424.52</v>
      </c>
      <c r="I17" s="18" t="s">
        <v>15</v>
      </c>
      <c r="J17" s="65" t="s">
        <v>152</v>
      </c>
      <c r="K17" s="66"/>
    </row>
    <row r="18" s="1" customFormat="1" spans="1:11">
      <c r="A18" s="21" t="s">
        <v>69</v>
      </c>
      <c r="B18" s="18" t="s">
        <v>51</v>
      </c>
      <c r="C18" s="19" t="s">
        <v>70</v>
      </c>
      <c r="D18" s="19" t="s">
        <v>71</v>
      </c>
      <c r="E18" s="18" t="s">
        <v>15</v>
      </c>
      <c r="F18" s="45">
        <v>301.87</v>
      </c>
      <c r="G18" s="18" t="s">
        <v>15</v>
      </c>
      <c r="H18" s="45">
        <v>229</v>
      </c>
      <c r="I18" s="18" t="s">
        <v>15</v>
      </c>
      <c r="J18" s="65" t="s">
        <v>152</v>
      </c>
      <c r="K18" s="66"/>
    </row>
    <row r="19" s="1" customFormat="1" spans="1:11">
      <c r="A19" s="21" t="s">
        <v>72</v>
      </c>
      <c r="B19" s="18" t="s">
        <v>51</v>
      </c>
      <c r="C19" s="19" t="s">
        <v>157</v>
      </c>
      <c r="D19" s="19" t="s">
        <v>158</v>
      </c>
      <c r="E19" s="44" t="s">
        <v>143</v>
      </c>
      <c r="F19" s="45" t="s">
        <v>143</v>
      </c>
      <c r="G19" s="44" t="s">
        <v>143</v>
      </c>
      <c r="H19" s="45" t="s">
        <v>143</v>
      </c>
      <c r="I19" s="44" t="s">
        <v>143</v>
      </c>
      <c r="J19" s="65" t="s">
        <v>143</v>
      </c>
      <c r="K19" s="66"/>
    </row>
    <row r="20" s="1" customFormat="1" spans="1:11">
      <c r="A20" s="21" t="s">
        <v>75</v>
      </c>
      <c r="B20" s="18" t="s">
        <v>51</v>
      </c>
      <c r="C20" s="19" t="s">
        <v>76</v>
      </c>
      <c r="D20" s="19" t="s">
        <v>77</v>
      </c>
      <c r="E20" s="44" t="s">
        <v>143</v>
      </c>
      <c r="F20" s="45" t="s">
        <v>143</v>
      </c>
      <c r="G20" s="44" t="s">
        <v>143</v>
      </c>
      <c r="H20" s="45" t="s">
        <v>143</v>
      </c>
      <c r="I20" s="44" t="s">
        <v>143</v>
      </c>
      <c r="J20" s="65" t="s">
        <v>143</v>
      </c>
      <c r="K20" s="66"/>
    </row>
    <row r="21" s="1" customFormat="1" spans="1:11">
      <c r="A21" s="21" t="s">
        <v>78</v>
      </c>
      <c r="B21" s="18" t="s">
        <v>51</v>
      </c>
      <c r="C21" s="19" t="s">
        <v>79</v>
      </c>
      <c r="D21" s="19" t="s">
        <v>80</v>
      </c>
      <c r="E21" s="18" t="s">
        <v>15</v>
      </c>
      <c r="F21" s="45">
        <v>1399.72</v>
      </c>
      <c r="G21" s="18" t="s">
        <v>15</v>
      </c>
      <c r="H21" s="45">
        <v>1095.89</v>
      </c>
      <c r="I21" s="18" t="s">
        <v>15</v>
      </c>
      <c r="J21" s="65" t="s">
        <v>152</v>
      </c>
      <c r="K21" s="66"/>
    </row>
    <row r="22" s="1" customFormat="1" spans="1:11">
      <c r="A22" s="21" t="s">
        <v>81</v>
      </c>
      <c r="B22" s="18" t="s">
        <v>51</v>
      </c>
      <c r="C22" s="19" t="s">
        <v>70</v>
      </c>
      <c r="D22" s="19" t="s">
        <v>71</v>
      </c>
      <c r="E22" s="44" t="s">
        <v>143</v>
      </c>
      <c r="F22" s="45" t="s">
        <v>143</v>
      </c>
      <c r="G22" s="44" t="s">
        <v>143</v>
      </c>
      <c r="H22" s="45" t="s">
        <v>143</v>
      </c>
      <c r="I22" s="44" t="s">
        <v>143</v>
      </c>
      <c r="J22" s="65" t="s">
        <v>143</v>
      </c>
      <c r="K22" s="66"/>
    </row>
    <row r="23" s="1" customFormat="1" spans="1:11">
      <c r="A23" s="21" t="s">
        <v>82</v>
      </c>
      <c r="B23" s="18" t="s">
        <v>51</v>
      </c>
      <c r="C23" s="19" t="s">
        <v>83</v>
      </c>
      <c r="D23" s="19" t="s">
        <v>84</v>
      </c>
      <c r="E23" s="18" t="s">
        <v>15</v>
      </c>
      <c r="F23" s="16">
        <v>360.45</v>
      </c>
      <c r="G23" s="18" t="s">
        <v>15</v>
      </c>
      <c r="H23" s="16">
        <v>273.44</v>
      </c>
      <c r="I23" s="18" t="s">
        <v>15</v>
      </c>
      <c r="J23" s="65" t="s">
        <v>152</v>
      </c>
      <c r="K23" s="66"/>
    </row>
    <row r="24" s="1" customFormat="1" spans="1:11">
      <c r="A24" s="21" t="s">
        <v>85</v>
      </c>
      <c r="B24" s="18" t="s">
        <v>51</v>
      </c>
      <c r="C24" s="19" t="s">
        <v>159</v>
      </c>
      <c r="D24" s="19" t="s">
        <v>160</v>
      </c>
      <c r="E24" s="18" t="s">
        <v>15</v>
      </c>
      <c r="F24" s="16">
        <v>5373.92</v>
      </c>
      <c r="G24" s="18" t="s">
        <v>15</v>
      </c>
      <c r="H24" s="16">
        <v>4716.11</v>
      </c>
      <c r="I24" s="18" t="s">
        <v>15</v>
      </c>
      <c r="J24" s="65" t="s">
        <v>152</v>
      </c>
      <c r="K24" s="66"/>
    </row>
    <row r="25" s="1" customFormat="1" spans="1:11">
      <c r="A25" s="21" t="s">
        <v>88</v>
      </c>
      <c r="B25" s="18" t="s">
        <v>51</v>
      </c>
      <c r="C25" s="19" t="s">
        <v>159</v>
      </c>
      <c r="D25" s="19" t="s">
        <v>160</v>
      </c>
      <c r="E25" s="18" t="s">
        <v>15</v>
      </c>
      <c r="F25" s="52">
        <f>53546.72+3381.84</f>
        <v>56928.56</v>
      </c>
      <c r="G25" s="18" t="s">
        <v>15</v>
      </c>
      <c r="H25" s="52">
        <f>42848.36+2673.76</f>
        <v>45522.12</v>
      </c>
      <c r="I25" s="18" t="s">
        <v>15</v>
      </c>
      <c r="J25" s="65" t="s">
        <v>152</v>
      </c>
      <c r="K25" s="66"/>
    </row>
    <row r="26" s="1" customFormat="1" spans="1:11">
      <c r="A26" s="21" t="s">
        <v>89</v>
      </c>
      <c r="B26" s="18" t="s">
        <v>51</v>
      </c>
      <c r="C26" s="19" t="s">
        <v>90</v>
      </c>
      <c r="D26" s="19" t="s">
        <v>91</v>
      </c>
      <c r="E26" s="18" t="s">
        <v>15</v>
      </c>
      <c r="F26" s="45">
        <v>479.47</v>
      </c>
      <c r="G26" s="18" t="s">
        <v>15</v>
      </c>
      <c r="H26" s="45">
        <v>363.73</v>
      </c>
      <c r="I26" s="18" t="s">
        <v>15</v>
      </c>
      <c r="J26" s="65" t="s">
        <v>152</v>
      </c>
      <c r="K26" s="66"/>
    </row>
    <row r="27" s="1" customFormat="1" spans="1:11">
      <c r="A27" s="21" t="s">
        <v>92</v>
      </c>
      <c r="B27" s="18" t="s">
        <v>51</v>
      </c>
      <c r="C27" s="19" t="s">
        <v>90</v>
      </c>
      <c r="D27" s="19" t="s">
        <v>91</v>
      </c>
      <c r="E27" s="18" t="s">
        <v>15</v>
      </c>
      <c r="F27" s="16">
        <v>10573.41</v>
      </c>
      <c r="G27" s="18" t="s">
        <v>15</v>
      </c>
      <c r="H27" s="16">
        <v>9263.8</v>
      </c>
      <c r="I27" s="18" t="s">
        <v>15</v>
      </c>
      <c r="J27" s="65" t="s">
        <v>152</v>
      </c>
      <c r="K27" s="66"/>
    </row>
    <row r="28" s="1" customFormat="1" spans="1:11">
      <c r="A28" s="21" t="s">
        <v>93</v>
      </c>
      <c r="B28" s="18" t="s">
        <v>51</v>
      </c>
      <c r="C28" s="19" t="s">
        <v>161</v>
      </c>
      <c r="D28" s="19" t="s">
        <v>162</v>
      </c>
      <c r="E28" s="44" t="s">
        <v>143</v>
      </c>
      <c r="F28" s="45" t="s">
        <v>143</v>
      </c>
      <c r="G28" s="44" t="s">
        <v>143</v>
      </c>
      <c r="H28" s="45" t="s">
        <v>143</v>
      </c>
      <c r="I28" s="44" t="s">
        <v>143</v>
      </c>
      <c r="J28" s="65" t="s">
        <v>143</v>
      </c>
      <c r="K28" s="66"/>
    </row>
    <row r="29" s="1" customFormat="1" spans="1:11">
      <c r="A29" s="21" t="s">
        <v>96</v>
      </c>
      <c r="B29" s="18" t="s">
        <v>51</v>
      </c>
      <c r="C29" s="19" t="s">
        <v>163</v>
      </c>
      <c r="D29" s="19" t="s">
        <v>164</v>
      </c>
      <c r="E29" s="18" t="s">
        <v>15</v>
      </c>
      <c r="F29" s="52">
        <f>3203.57+5258.36</f>
        <v>8461.93</v>
      </c>
      <c r="G29" s="18" t="s">
        <v>15</v>
      </c>
      <c r="H29" s="52">
        <f>2494.36+4179.07</f>
        <v>6673.43</v>
      </c>
      <c r="I29" s="18" t="s">
        <v>15</v>
      </c>
      <c r="J29" s="65" t="s">
        <v>152</v>
      </c>
      <c r="K29" s="66"/>
    </row>
    <row r="30" s="1" customFormat="1" spans="1:11">
      <c r="A30" s="21" t="s">
        <v>99</v>
      </c>
      <c r="B30" s="18" t="s">
        <v>51</v>
      </c>
      <c r="C30" s="19" t="s">
        <v>100</v>
      </c>
      <c r="D30" s="19" t="s">
        <v>101</v>
      </c>
      <c r="E30" s="44" t="s">
        <v>143</v>
      </c>
      <c r="F30" s="45" t="s">
        <v>143</v>
      </c>
      <c r="G30" s="44" t="s">
        <v>143</v>
      </c>
      <c r="H30" s="45" t="s">
        <v>143</v>
      </c>
      <c r="I30" s="44" t="s">
        <v>143</v>
      </c>
      <c r="J30" s="65" t="s">
        <v>143</v>
      </c>
      <c r="K30" s="66"/>
    </row>
    <row r="31" s="1" customFormat="1" spans="1:11">
      <c r="A31" s="21" t="s">
        <v>102</v>
      </c>
      <c r="B31" s="18" t="s">
        <v>51</v>
      </c>
      <c r="C31" s="22" t="s">
        <v>165</v>
      </c>
      <c r="D31" s="22" t="s">
        <v>166</v>
      </c>
      <c r="E31" s="18" t="s">
        <v>15</v>
      </c>
      <c r="F31" s="52">
        <f>2816.69+2023.19</f>
        <v>4839.88</v>
      </c>
      <c r="G31" s="18" t="s">
        <v>15</v>
      </c>
      <c r="H31" s="52">
        <f>2229.46+1569.33</f>
        <v>3798.79</v>
      </c>
      <c r="I31" s="18" t="s">
        <v>15</v>
      </c>
      <c r="J31" s="65" t="s">
        <v>152</v>
      </c>
      <c r="K31" s="66"/>
    </row>
    <row r="32" s="1" customFormat="1" spans="1:11">
      <c r="A32" s="21" t="s">
        <v>105</v>
      </c>
      <c r="B32" s="18" t="s">
        <v>51</v>
      </c>
      <c r="C32" s="22" t="s">
        <v>165</v>
      </c>
      <c r="D32" s="22" t="s">
        <v>166</v>
      </c>
      <c r="E32" s="18" t="s">
        <v>15</v>
      </c>
      <c r="F32" s="16">
        <f>19300.9+4678.31</f>
        <v>23979.21</v>
      </c>
      <c r="G32" s="18" t="s">
        <v>15</v>
      </c>
      <c r="H32" s="16">
        <f>16482.28+4058.16</f>
        <v>20540.44</v>
      </c>
      <c r="I32" s="18" t="s">
        <v>15</v>
      </c>
      <c r="J32" s="65" t="s">
        <v>152</v>
      </c>
      <c r="K32" s="66"/>
    </row>
    <row r="33" s="1" customFormat="1" spans="1:11">
      <c r="A33" s="21" t="s">
        <v>106</v>
      </c>
      <c r="B33" s="18" t="s">
        <v>51</v>
      </c>
      <c r="C33" s="23" t="s">
        <v>107</v>
      </c>
      <c r="D33" s="19" t="s">
        <v>108</v>
      </c>
      <c r="E33" s="44" t="s">
        <v>143</v>
      </c>
      <c r="F33" s="45" t="s">
        <v>143</v>
      </c>
      <c r="G33" s="44" t="s">
        <v>143</v>
      </c>
      <c r="H33" s="45" t="s">
        <v>143</v>
      </c>
      <c r="I33" s="44" t="s">
        <v>143</v>
      </c>
      <c r="J33" s="65" t="s">
        <v>143</v>
      </c>
      <c r="K33" s="66"/>
    </row>
    <row r="34" s="1" customFormat="1" spans="1:11">
      <c r="A34" s="46" t="s">
        <v>109</v>
      </c>
      <c r="B34" s="47" t="s">
        <v>110</v>
      </c>
      <c r="C34" s="48" t="s">
        <v>111</v>
      </c>
      <c r="D34" s="48" t="s">
        <v>112</v>
      </c>
      <c r="E34" s="44" t="s">
        <v>15</v>
      </c>
      <c r="F34" s="45">
        <v>114286.34</v>
      </c>
      <c r="G34" s="44" t="s">
        <v>15</v>
      </c>
      <c r="H34" s="45">
        <v>88237.33</v>
      </c>
      <c r="I34" s="44" t="s">
        <v>15</v>
      </c>
      <c r="J34" s="65" t="s">
        <v>152</v>
      </c>
      <c r="K34" s="66"/>
    </row>
    <row r="35" s="1" customFormat="1" spans="1:11">
      <c r="A35" s="21" t="s">
        <v>113</v>
      </c>
      <c r="B35" s="18" t="s">
        <v>51</v>
      </c>
      <c r="C35" s="19" t="s">
        <v>167</v>
      </c>
      <c r="D35" s="19" t="s">
        <v>168</v>
      </c>
      <c r="E35" s="18" t="s">
        <v>15</v>
      </c>
      <c r="F35" s="16">
        <f>2049.44+597.14</f>
        <v>2646.58</v>
      </c>
      <c r="G35" s="18" t="s">
        <v>15</v>
      </c>
      <c r="H35" s="16">
        <f>1555.88+453</f>
        <v>2008.88</v>
      </c>
      <c r="I35" s="18" t="s">
        <v>15</v>
      </c>
      <c r="J35" s="65" t="s">
        <v>152</v>
      </c>
      <c r="K35" s="66"/>
    </row>
    <row r="36" s="1" customFormat="1" spans="1:11">
      <c r="A36" s="21" t="s">
        <v>116</v>
      </c>
      <c r="B36" s="18" t="s">
        <v>51</v>
      </c>
      <c r="C36" s="19" t="s">
        <v>117</v>
      </c>
      <c r="D36" s="19" t="s">
        <v>118</v>
      </c>
      <c r="E36" s="44" t="s">
        <v>143</v>
      </c>
      <c r="F36" s="45" t="s">
        <v>143</v>
      </c>
      <c r="G36" s="44" t="s">
        <v>143</v>
      </c>
      <c r="H36" s="45" t="s">
        <v>143</v>
      </c>
      <c r="I36" s="44" t="s">
        <v>143</v>
      </c>
      <c r="J36" s="65" t="s">
        <v>143</v>
      </c>
      <c r="K36" s="66"/>
    </row>
    <row r="37" s="1" customFormat="1" spans="1:11">
      <c r="A37" s="51" t="s">
        <v>119</v>
      </c>
      <c r="B37" s="47" t="s">
        <v>120</v>
      </c>
      <c r="C37" s="48" t="s">
        <v>169</v>
      </c>
      <c r="D37" s="48" t="s">
        <v>170</v>
      </c>
      <c r="E37" s="18" t="s">
        <v>15</v>
      </c>
      <c r="F37" s="45">
        <v>65718.88</v>
      </c>
      <c r="G37" s="18" t="s">
        <v>15</v>
      </c>
      <c r="H37" s="45">
        <v>51329.51</v>
      </c>
      <c r="I37" s="18" t="s">
        <v>15</v>
      </c>
      <c r="J37" s="65" t="s">
        <v>152</v>
      </c>
      <c r="K37" s="66"/>
    </row>
    <row r="38" s="1" customFormat="1" spans="1:11">
      <c r="A38" s="21" t="s">
        <v>123</v>
      </c>
      <c r="B38" s="18" t="s">
        <v>51</v>
      </c>
      <c r="C38" s="19" t="s">
        <v>124</v>
      </c>
      <c r="D38" s="19" t="s">
        <v>125</v>
      </c>
      <c r="E38" s="18" t="s">
        <v>15</v>
      </c>
      <c r="F38" s="52">
        <f>2746.03+1693.47</f>
        <v>4439.5</v>
      </c>
      <c r="G38" s="18" t="s">
        <v>15</v>
      </c>
      <c r="H38" s="52">
        <f>2089.27+1289.87</f>
        <v>3379.14</v>
      </c>
      <c r="I38" s="18" t="s">
        <v>15</v>
      </c>
      <c r="J38" s="65" t="s">
        <v>152</v>
      </c>
      <c r="K38" s="66"/>
    </row>
    <row r="39" s="1" customFormat="1" spans="1:11">
      <c r="A39" s="21" t="s">
        <v>126</v>
      </c>
      <c r="B39" s="18" t="s">
        <v>51</v>
      </c>
      <c r="C39" s="19" t="s">
        <v>127</v>
      </c>
      <c r="D39" s="19" t="s">
        <v>128</v>
      </c>
      <c r="E39" s="44" t="s">
        <v>143</v>
      </c>
      <c r="F39" s="45" t="s">
        <v>143</v>
      </c>
      <c r="G39" s="44" t="s">
        <v>143</v>
      </c>
      <c r="H39" s="45" t="s">
        <v>143</v>
      </c>
      <c r="I39" s="44" t="s">
        <v>143</v>
      </c>
      <c r="J39" s="65" t="s">
        <v>143</v>
      </c>
      <c r="K39" s="66"/>
    </row>
    <row r="40" s="1" customFormat="1" spans="1:11">
      <c r="A40" s="21" t="s">
        <v>129</v>
      </c>
      <c r="B40" s="18" t="s">
        <v>51</v>
      </c>
      <c r="C40" s="19" t="s">
        <v>171</v>
      </c>
      <c r="D40" s="19" t="s">
        <v>98</v>
      </c>
      <c r="E40" s="18" t="s">
        <v>15</v>
      </c>
      <c r="F40" s="16">
        <f>659.3+5903.88</f>
        <v>6563.18</v>
      </c>
      <c r="G40" s="18" t="s">
        <v>15</v>
      </c>
      <c r="H40" s="16">
        <f>500.16+4722.04</f>
        <v>5222.2</v>
      </c>
      <c r="I40" s="18" t="s">
        <v>15</v>
      </c>
      <c r="J40" s="65" t="s">
        <v>152</v>
      </c>
      <c r="K40" s="66"/>
    </row>
    <row r="41" s="1" customFormat="1" spans="1:11">
      <c r="A41" s="21" t="s">
        <v>132</v>
      </c>
      <c r="B41" s="18" t="s">
        <v>51</v>
      </c>
      <c r="C41" s="19" t="s">
        <v>172</v>
      </c>
      <c r="D41" s="19" t="s">
        <v>173</v>
      </c>
      <c r="E41" s="18" t="s">
        <v>15</v>
      </c>
      <c r="F41" s="52">
        <f>5737.82+597.14</f>
        <v>6334.96</v>
      </c>
      <c r="G41" s="18" t="s">
        <v>15</v>
      </c>
      <c r="H41" s="52">
        <f>4405.76+453</f>
        <v>4858.76</v>
      </c>
      <c r="I41" s="18" t="s">
        <v>15</v>
      </c>
      <c r="J41" s="65" t="s">
        <v>152</v>
      </c>
      <c r="K41" s="66"/>
    </row>
    <row r="42" s="1" customFormat="1" spans="1:11">
      <c r="A42" s="21" t="s">
        <v>135</v>
      </c>
      <c r="B42" s="18" t="s">
        <v>51</v>
      </c>
      <c r="C42" s="19" t="s">
        <v>136</v>
      </c>
      <c r="D42" s="19" t="s">
        <v>137</v>
      </c>
      <c r="E42" s="18" t="s">
        <v>15</v>
      </c>
      <c r="F42" s="52">
        <v>9182.76</v>
      </c>
      <c r="G42" s="18" t="s">
        <v>15</v>
      </c>
      <c r="H42" s="52">
        <v>7034.21</v>
      </c>
      <c r="I42" s="18" t="s">
        <v>15</v>
      </c>
      <c r="J42" s="65" t="s">
        <v>152</v>
      </c>
      <c r="K42" s="66"/>
    </row>
    <row r="43" s="1" customFormat="1" ht="15.75" spans="1:11">
      <c r="A43" s="24" t="s">
        <v>138</v>
      </c>
      <c r="B43" s="25" t="s">
        <v>51</v>
      </c>
      <c r="C43" s="26" t="s">
        <v>139</v>
      </c>
      <c r="D43" s="26" t="s">
        <v>140</v>
      </c>
      <c r="E43" s="53" t="s">
        <v>143</v>
      </c>
      <c r="F43" s="54" t="s">
        <v>143</v>
      </c>
      <c r="G43" s="53" t="s">
        <v>143</v>
      </c>
      <c r="H43" s="54" t="s">
        <v>143</v>
      </c>
      <c r="I43" s="53" t="s">
        <v>143</v>
      </c>
      <c r="J43" s="67" t="s">
        <v>143</v>
      </c>
      <c r="K43" s="66"/>
    </row>
    <row r="44" s="1" customFormat="1" ht="15.75" spans="1:11">
      <c r="A44" s="55" t="s">
        <v>141</v>
      </c>
      <c r="B44" s="56"/>
      <c r="C44" s="56"/>
      <c r="D44" s="56"/>
      <c r="E44" s="56"/>
      <c r="F44" s="56"/>
      <c r="G44" s="56"/>
      <c r="H44" s="56"/>
      <c r="I44" s="56"/>
      <c r="J44" s="68"/>
      <c r="K44" s="69"/>
    </row>
    <row r="45" s="1" customFormat="1" spans="1:11">
      <c r="A45" s="57"/>
      <c r="B45" s="55"/>
      <c r="C45" s="55"/>
      <c r="D45" s="55"/>
      <c r="E45" s="55"/>
      <c r="F45" s="55"/>
      <c r="G45" s="55"/>
      <c r="H45" s="55"/>
      <c r="I45" s="55"/>
      <c r="J45" s="70"/>
      <c r="K45" s="69"/>
    </row>
    <row r="46" s="1" customFormat="1" ht="15.75" spans="1:11">
      <c r="A46" s="58"/>
      <c r="B46" s="59"/>
      <c r="C46" s="59"/>
      <c r="D46" s="59"/>
      <c r="E46" s="59"/>
      <c r="F46" s="59"/>
      <c r="G46" s="59"/>
      <c r="H46" s="59"/>
      <c r="I46" s="59"/>
      <c r="J46" s="71"/>
      <c r="K46" s="72"/>
    </row>
    <row r="47" spans="5:11">
      <c r="E47" s="60"/>
      <c r="F47" s="61"/>
      <c r="G47" s="62"/>
      <c r="H47" s="61"/>
      <c r="I47" s="1"/>
      <c r="J47" s="73"/>
      <c r="K47" s="74"/>
    </row>
  </sheetData>
  <mergeCells count="10">
    <mergeCell ref="A1:J1"/>
    <mergeCell ref="F2:G2"/>
    <mergeCell ref="H2:I2"/>
    <mergeCell ref="A2:A3"/>
    <mergeCell ref="B2:B3"/>
    <mergeCell ref="C2:C3"/>
    <mergeCell ref="D2:D3"/>
    <mergeCell ref="E2:E3"/>
    <mergeCell ref="J2:J3"/>
    <mergeCell ref="A44:J46"/>
  </mergeCells>
  <printOptions horizontalCentered="1"/>
  <pageMargins left="0.236111111111111" right="0.236111111111111" top="1.88958333333333" bottom="1.14166666666667" header="0.118055555555556" footer="0.118055555555556"/>
  <pageSetup paperSize="9" scale="80" fitToHeight="0" orientation="landscape"/>
  <headerFooter>
    <oddHeader>&amp;C&amp;12&amp;G&amp;B
GOVERNO DO ESTADO DE RORAIMA
INSTITUTO DE PREVIDÊNCIA DO ESTADO DE RORAIMA
DIRETORIA DE INVESTIMENTO E ARRECADAÇÃO
GERÊNCIA DE GESTÃO DE RECURSOS
DIVISÃO DE FISCALIZAÇÃO E CONTROLE FINANCEIRO</oddHeader>
    <oddFooter>&amp;L&amp;G&amp;RInstituto de Previdência do Estado de Roraima – IPER
Fone: (95) – 2121-3950/ 2121-3967
 E-mail: iper@iper.rr.gov.br
Rua Araújo Filho, 823, Centro
CEP. 69.301-090 Boa Vista – RR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"/>
  <sheetViews>
    <sheetView zoomScale="85" zoomScaleNormal="85" workbookViewId="0">
      <selection activeCell="A49" sqref="A49"/>
    </sheetView>
  </sheetViews>
  <sheetFormatPr defaultColWidth="9" defaultRowHeight="15"/>
  <cols>
    <col min="1" max="1" width="74.8571428571429" customWidth="1"/>
    <col min="2" max="2" width="17.4285714285714" customWidth="1"/>
    <col min="3" max="3" width="41.4285714285714" hidden="1" customWidth="1"/>
    <col min="4" max="4" width="14.4285714285714" hidden="1" customWidth="1"/>
    <col min="5" max="5" width="13.8571428571429" style="2" customWidth="1"/>
    <col min="6" max="6" width="16.4285714285714" customWidth="1"/>
    <col min="7" max="7" width="14.1428571428571" style="3" customWidth="1"/>
    <col min="8" max="8" width="14.7142857142857" customWidth="1"/>
    <col min="9" max="9" width="12.2857142857143" style="2" customWidth="1"/>
    <col min="10" max="10" width="34.4285714285714" style="3" customWidth="1"/>
    <col min="11" max="11" width="16"/>
    <col min="13" max="13" width="17"/>
  </cols>
  <sheetData>
    <row r="1" ht="16.5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33"/>
    </row>
    <row r="2" ht="18.6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/>
      <c r="H2" s="8" t="s">
        <v>7</v>
      </c>
      <c r="I2" s="34"/>
      <c r="J2" s="35" t="s">
        <v>8</v>
      </c>
    </row>
    <row r="3" ht="18.6" customHeight="1" spans="1:10">
      <c r="A3" s="10"/>
      <c r="B3" s="11"/>
      <c r="C3" s="11"/>
      <c r="D3" s="11"/>
      <c r="E3" s="11"/>
      <c r="F3" s="12" t="s">
        <v>9</v>
      </c>
      <c r="G3" s="12" t="s">
        <v>10</v>
      </c>
      <c r="H3" s="12" t="s">
        <v>9</v>
      </c>
      <c r="I3" s="36" t="s">
        <v>10</v>
      </c>
      <c r="J3" s="37"/>
    </row>
    <row r="4" s="1" customFormat="1" spans="1:10">
      <c r="A4" s="13" t="s">
        <v>11</v>
      </c>
      <c r="B4" s="14" t="s">
        <v>12</v>
      </c>
      <c r="C4" s="15" t="s">
        <v>13</v>
      </c>
      <c r="D4" s="15" t="s">
        <v>14</v>
      </c>
      <c r="E4" s="16" t="s">
        <v>15</v>
      </c>
      <c r="F4" s="16" t="s">
        <v>143</v>
      </c>
      <c r="G4" s="16" t="s">
        <v>143</v>
      </c>
      <c r="H4" s="16">
        <v>15272.63</v>
      </c>
      <c r="I4" s="16" t="s">
        <v>15</v>
      </c>
      <c r="J4" s="38" t="s">
        <v>174</v>
      </c>
    </row>
    <row r="5" s="1" customFormat="1" spans="1:10">
      <c r="A5" s="17" t="s">
        <v>17</v>
      </c>
      <c r="B5" s="18" t="s">
        <v>18</v>
      </c>
      <c r="C5" s="19" t="s">
        <v>19</v>
      </c>
      <c r="D5" s="19" t="s">
        <v>20</v>
      </c>
      <c r="E5" s="16" t="s">
        <v>15</v>
      </c>
      <c r="F5" s="20">
        <v>1845</v>
      </c>
      <c r="G5" s="16" t="s">
        <v>15</v>
      </c>
      <c r="H5" s="20">
        <f>1440.75+2331.94</f>
        <v>3772.69</v>
      </c>
      <c r="I5" s="16" t="s">
        <v>15</v>
      </c>
      <c r="J5" s="39" t="s">
        <v>175</v>
      </c>
    </row>
    <row r="6" s="1" customFormat="1" spans="1:10">
      <c r="A6" s="17" t="s">
        <v>21</v>
      </c>
      <c r="B6" s="18" t="s">
        <v>22</v>
      </c>
      <c r="C6" s="19" t="s">
        <v>23</v>
      </c>
      <c r="D6" s="19" t="s">
        <v>24</v>
      </c>
      <c r="E6" s="16" t="s">
        <v>15</v>
      </c>
      <c r="F6" s="16" t="s">
        <v>143</v>
      </c>
      <c r="G6" s="16" t="s">
        <v>143</v>
      </c>
      <c r="H6" s="16">
        <v>16277.28</v>
      </c>
      <c r="I6" s="16" t="s">
        <v>15</v>
      </c>
      <c r="J6" s="38" t="s">
        <v>174</v>
      </c>
    </row>
    <row r="7" s="1" customFormat="1" spans="1:10">
      <c r="A7" s="17" t="s">
        <v>25</v>
      </c>
      <c r="B7" s="18" t="s">
        <v>26</v>
      </c>
      <c r="C7" s="19" t="s">
        <v>144</v>
      </c>
      <c r="D7" s="19" t="s">
        <v>145</v>
      </c>
      <c r="E7" s="16" t="s">
        <v>143</v>
      </c>
      <c r="F7" s="16" t="s">
        <v>143</v>
      </c>
      <c r="G7" s="16" t="s">
        <v>143</v>
      </c>
      <c r="H7" s="16" t="s">
        <v>143</v>
      </c>
      <c r="I7" s="16" t="s">
        <v>143</v>
      </c>
      <c r="J7" s="38" t="s">
        <v>143</v>
      </c>
    </row>
    <row r="8" s="1" customFormat="1" spans="1:10">
      <c r="A8" s="17" t="s">
        <v>29</v>
      </c>
      <c r="B8" s="18" t="s">
        <v>30</v>
      </c>
      <c r="C8" s="19" t="s">
        <v>146</v>
      </c>
      <c r="D8" s="19" t="s">
        <v>147</v>
      </c>
      <c r="E8" s="16" t="s">
        <v>143</v>
      </c>
      <c r="F8" s="16" t="s">
        <v>143</v>
      </c>
      <c r="G8" s="16" t="s">
        <v>143</v>
      </c>
      <c r="H8" s="16" t="s">
        <v>143</v>
      </c>
      <c r="I8" s="16" t="s">
        <v>143</v>
      </c>
      <c r="J8" s="38" t="s">
        <v>143</v>
      </c>
    </row>
    <row r="9" s="1" customFormat="1" spans="1:10">
      <c r="A9" s="17" t="s">
        <v>33</v>
      </c>
      <c r="B9" s="18" t="s">
        <v>34</v>
      </c>
      <c r="C9" s="19" t="s">
        <v>148</v>
      </c>
      <c r="D9" s="19" t="s">
        <v>149</v>
      </c>
      <c r="E9" s="16" t="s">
        <v>143</v>
      </c>
      <c r="F9" s="16" t="s">
        <v>143</v>
      </c>
      <c r="G9" s="16" t="s">
        <v>143</v>
      </c>
      <c r="H9" s="16" t="s">
        <v>143</v>
      </c>
      <c r="I9" s="16" t="s">
        <v>143</v>
      </c>
      <c r="J9" s="38" t="s">
        <v>143</v>
      </c>
    </row>
    <row r="10" s="1" customFormat="1" spans="1:10">
      <c r="A10" s="17" t="s">
        <v>37</v>
      </c>
      <c r="B10" s="18" t="s">
        <v>38</v>
      </c>
      <c r="C10" s="19" t="s">
        <v>150</v>
      </c>
      <c r="D10" s="19" t="s">
        <v>151</v>
      </c>
      <c r="E10" s="16" t="s">
        <v>143</v>
      </c>
      <c r="F10" s="16" t="s">
        <v>143</v>
      </c>
      <c r="G10" s="16" t="s">
        <v>143</v>
      </c>
      <c r="H10" s="16" t="s">
        <v>143</v>
      </c>
      <c r="I10" s="16" t="s">
        <v>143</v>
      </c>
      <c r="J10" s="38" t="s">
        <v>143</v>
      </c>
    </row>
    <row r="11" s="1" customFormat="1" spans="1:10">
      <c r="A11" s="17" t="s">
        <v>41</v>
      </c>
      <c r="B11" s="18" t="s">
        <v>42</v>
      </c>
      <c r="C11" s="19" t="s">
        <v>43</v>
      </c>
      <c r="D11" s="19" t="s">
        <v>44</v>
      </c>
      <c r="E11" s="16" t="s">
        <v>15</v>
      </c>
      <c r="F11" s="20">
        <f>2209.28+6003.32</f>
        <v>8212.6</v>
      </c>
      <c r="G11" s="16" t="s">
        <v>15</v>
      </c>
      <c r="H11" s="20">
        <f>1676.02+4554.27</f>
        <v>6230.29</v>
      </c>
      <c r="I11" s="16" t="s">
        <v>15</v>
      </c>
      <c r="J11" s="39" t="s">
        <v>176</v>
      </c>
    </row>
    <row r="12" s="1" customFormat="1" spans="1:10">
      <c r="A12" s="17" t="s">
        <v>45</v>
      </c>
      <c r="B12" s="18" t="s">
        <v>46</v>
      </c>
      <c r="C12" s="19" t="s">
        <v>47</v>
      </c>
      <c r="D12" s="19" t="s">
        <v>48</v>
      </c>
      <c r="E12" s="16" t="s">
        <v>143</v>
      </c>
      <c r="F12" s="16" t="s">
        <v>143</v>
      </c>
      <c r="G12" s="16" t="s">
        <v>143</v>
      </c>
      <c r="H12" s="16" t="s">
        <v>143</v>
      </c>
      <c r="I12" s="16" t="s">
        <v>143</v>
      </c>
      <c r="J12" s="38" t="s">
        <v>143</v>
      </c>
    </row>
    <row r="13" s="1" customFormat="1" spans="1:10">
      <c r="A13" s="17" t="s">
        <v>50</v>
      </c>
      <c r="B13" s="18" t="s">
        <v>51</v>
      </c>
      <c r="C13" s="19" t="s">
        <v>52</v>
      </c>
      <c r="D13" s="19" t="s">
        <v>53</v>
      </c>
      <c r="E13" s="16" t="s">
        <v>15</v>
      </c>
      <c r="F13" s="20">
        <v>71600.07</v>
      </c>
      <c r="G13" s="16" t="s">
        <v>15</v>
      </c>
      <c r="H13" s="16">
        <v>11181.06</v>
      </c>
      <c r="I13" s="16" t="s">
        <v>15</v>
      </c>
      <c r="J13" s="39" t="s">
        <v>177</v>
      </c>
    </row>
    <row r="14" s="1" customFormat="1" spans="1:10">
      <c r="A14" s="17" t="s">
        <v>54</v>
      </c>
      <c r="B14" s="18" t="s">
        <v>51</v>
      </c>
      <c r="C14" s="19" t="s">
        <v>55</v>
      </c>
      <c r="D14" s="19" t="s">
        <v>56</v>
      </c>
      <c r="E14" s="16" t="s">
        <v>15</v>
      </c>
      <c r="F14" s="20">
        <v>3220.41</v>
      </c>
      <c r="G14" s="16" t="s">
        <v>15</v>
      </c>
      <c r="H14" s="16" t="s">
        <v>143</v>
      </c>
      <c r="I14" s="16" t="s">
        <v>143</v>
      </c>
      <c r="J14" s="39" t="s">
        <v>178</v>
      </c>
    </row>
    <row r="15" s="1" customFormat="1" spans="1:10">
      <c r="A15" s="17" t="s">
        <v>57</v>
      </c>
      <c r="B15" s="18" t="s">
        <v>58</v>
      </c>
      <c r="C15" s="19" t="s">
        <v>153</v>
      </c>
      <c r="D15" s="19" t="s">
        <v>154</v>
      </c>
      <c r="E15" s="16" t="s">
        <v>143</v>
      </c>
      <c r="F15" s="16" t="s">
        <v>143</v>
      </c>
      <c r="G15" s="16" t="s">
        <v>143</v>
      </c>
      <c r="H15" s="16" t="s">
        <v>143</v>
      </c>
      <c r="I15" s="16" t="s">
        <v>143</v>
      </c>
      <c r="J15" s="38" t="s">
        <v>143</v>
      </c>
    </row>
    <row r="16" s="1" customFormat="1" spans="1:10">
      <c r="A16" s="21" t="s">
        <v>61</v>
      </c>
      <c r="B16" s="18" t="s">
        <v>62</v>
      </c>
      <c r="C16" s="19" t="s">
        <v>155</v>
      </c>
      <c r="D16" s="19" t="s">
        <v>156</v>
      </c>
      <c r="E16" s="16" t="s">
        <v>143</v>
      </c>
      <c r="F16" s="16" t="s">
        <v>143</v>
      </c>
      <c r="G16" s="16" t="s">
        <v>143</v>
      </c>
      <c r="H16" s="16" t="s">
        <v>143</v>
      </c>
      <c r="I16" s="16" t="s">
        <v>143</v>
      </c>
      <c r="J16" s="38" t="s">
        <v>143</v>
      </c>
    </row>
    <row r="17" s="1" customFormat="1" spans="1:10">
      <c r="A17" s="21" t="s">
        <v>65</v>
      </c>
      <c r="B17" s="18" t="s">
        <v>66</v>
      </c>
      <c r="C17" s="19" t="s">
        <v>67</v>
      </c>
      <c r="D17" s="19" t="s">
        <v>68</v>
      </c>
      <c r="E17" s="16" t="s">
        <v>15</v>
      </c>
      <c r="F17" s="16">
        <v>453.85</v>
      </c>
      <c r="G17" s="16" t="s">
        <v>15</v>
      </c>
      <c r="H17" s="16">
        <v>352.38</v>
      </c>
      <c r="I17" s="16" t="s">
        <v>15</v>
      </c>
      <c r="J17" s="39" t="s">
        <v>176</v>
      </c>
    </row>
    <row r="18" s="1" customFormat="1" spans="1:10">
      <c r="A18" s="21" t="s">
        <v>69</v>
      </c>
      <c r="B18" s="18" t="s">
        <v>51</v>
      </c>
      <c r="C18" s="19" t="s">
        <v>70</v>
      </c>
      <c r="D18" s="19" t="s">
        <v>71</v>
      </c>
      <c r="E18" s="16" t="s">
        <v>143</v>
      </c>
      <c r="F18" s="16" t="s">
        <v>143</v>
      </c>
      <c r="G18" s="16" t="s">
        <v>143</v>
      </c>
      <c r="H18" s="16" t="s">
        <v>143</v>
      </c>
      <c r="I18" s="16" t="s">
        <v>143</v>
      </c>
      <c r="J18" s="38" t="s">
        <v>143</v>
      </c>
    </row>
    <row r="19" s="1" customFormat="1" spans="1:10">
      <c r="A19" s="21" t="s">
        <v>72</v>
      </c>
      <c r="B19" s="18" t="s">
        <v>51</v>
      </c>
      <c r="C19" s="19" t="s">
        <v>157</v>
      </c>
      <c r="D19" s="19" t="s">
        <v>158</v>
      </c>
      <c r="E19" s="16" t="s">
        <v>143</v>
      </c>
      <c r="F19" s="16" t="s">
        <v>143</v>
      </c>
      <c r="G19" s="16" t="s">
        <v>143</v>
      </c>
      <c r="H19" s="16" t="s">
        <v>143</v>
      </c>
      <c r="I19" s="16" t="s">
        <v>143</v>
      </c>
      <c r="J19" s="38" t="s">
        <v>143</v>
      </c>
    </row>
    <row r="20" s="1" customFormat="1" spans="1:10">
      <c r="A20" s="21" t="s">
        <v>75</v>
      </c>
      <c r="B20" s="18" t="s">
        <v>51</v>
      </c>
      <c r="C20" s="19" t="s">
        <v>76</v>
      </c>
      <c r="D20" s="19" t="s">
        <v>77</v>
      </c>
      <c r="E20" s="16" t="s">
        <v>143</v>
      </c>
      <c r="F20" s="16" t="s">
        <v>143</v>
      </c>
      <c r="G20" s="16" t="s">
        <v>143</v>
      </c>
      <c r="H20" s="16" t="s">
        <v>143</v>
      </c>
      <c r="I20" s="16" t="s">
        <v>143</v>
      </c>
      <c r="J20" s="38" t="s">
        <v>143</v>
      </c>
    </row>
    <row r="21" s="1" customFormat="1" spans="1:10">
      <c r="A21" s="21" t="s">
        <v>78</v>
      </c>
      <c r="B21" s="18" t="s">
        <v>51</v>
      </c>
      <c r="C21" s="19" t="s">
        <v>79</v>
      </c>
      <c r="D21" s="19" t="s">
        <v>80</v>
      </c>
      <c r="E21" s="16" t="s">
        <v>143</v>
      </c>
      <c r="F21" s="16" t="s">
        <v>143</v>
      </c>
      <c r="G21" s="16" t="s">
        <v>143</v>
      </c>
      <c r="H21" s="16" t="s">
        <v>143</v>
      </c>
      <c r="I21" s="16" t="s">
        <v>143</v>
      </c>
      <c r="J21" s="38" t="s">
        <v>143</v>
      </c>
    </row>
    <row r="22" s="1" customFormat="1" spans="1:10">
      <c r="A22" s="21" t="s">
        <v>81</v>
      </c>
      <c r="B22" s="18" t="s">
        <v>51</v>
      </c>
      <c r="C22" s="19" t="s">
        <v>70</v>
      </c>
      <c r="D22" s="19" t="s">
        <v>71</v>
      </c>
      <c r="E22" s="16" t="s">
        <v>143</v>
      </c>
      <c r="F22" s="16" t="s">
        <v>143</v>
      </c>
      <c r="G22" s="16" t="s">
        <v>143</v>
      </c>
      <c r="H22" s="16" t="s">
        <v>143</v>
      </c>
      <c r="I22" s="16" t="s">
        <v>143</v>
      </c>
      <c r="J22" s="38" t="s">
        <v>143</v>
      </c>
    </row>
    <row r="23" s="1" customFormat="1" spans="1:10">
      <c r="A23" s="21" t="s">
        <v>82</v>
      </c>
      <c r="B23" s="18" t="s">
        <v>51</v>
      </c>
      <c r="C23" s="19" t="s">
        <v>83</v>
      </c>
      <c r="D23" s="19" t="s">
        <v>84</v>
      </c>
      <c r="E23" s="16" t="s">
        <v>143</v>
      </c>
      <c r="F23" s="16" t="s">
        <v>143</v>
      </c>
      <c r="G23" s="16" t="s">
        <v>143</v>
      </c>
      <c r="H23" s="16" t="s">
        <v>143</v>
      </c>
      <c r="I23" s="16" t="s">
        <v>143</v>
      </c>
      <c r="J23" s="38" t="s">
        <v>143</v>
      </c>
    </row>
    <row r="24" s="1" customFormat="1" spans="1:10">
      <c r="A24" s="21" t="s">
        <v>85</v>
      </c>
      <c r="B24" s="18" t="s">
        <v>51</v>
      </c>
      <c r="C24" s="19" t="s">
        <v>159</v>
      </c>
      <c r="D24" s="19" t="s">
        <v>160</v>
      </c>
      <c r="E24" s="16" t="s">
        <v>143</v>
      </c>
      <c r="F24" s="16" t="s">
        <v>143</v>
      </c>
      <c r="G24" s="16" t="s">
        <v>143</v>
      </c>
      <c r="H24" s="16" t="s">
        <v>143</v>
      </c>
      <c r="I24" s="16" t="s">
        <v>143</v>
      </c>
      <c r="J24" s="38" t="s">
        <v>143</v>
      </c>
    </row>
    <row r="25" s="1" customFormat="1" spans="1:10">
      <c r="A25" s="21" t="s">
        <v>88</v>
      </c>
      <c r="B25" s="18" t="s">
        <v>51</v>
      </c>
      <c r="C25" s="19" t="s">
        <v>159</v>
      </c>
      <c r="D25" s="19" t="s">
        <v>160</v>
      </c>
      <c r="E25" s="16" t="s">
        <v>143</v>
      </c>
      <c r="F25" s="16" t="s">
        <v>143</v>
      </c>
      <c r="G25" s="16" t="s">
        <v>143</v>
      </c>
      <c r="H25" s="16" t="s">
        <v>143</v>
      </c>
      <c r="I25" s="16" t="s">
        <v>143</v>
      </c>
      <c r="J25" s="38" t="s">
        <v>143</v>
      </c>
    </row>
    <row r="26" s="1" customFormat="1" spans="1:10">
      <c r="A26" s="21" t="s">
        <v>89</v>
      </c>
      <c r="B26" s="18" t="s">
        <v>51</v>
      </c>
      <c r="C26" s="19" t="s">
        <v>90</v>
      </c>
      <c r="D26" s="19" t="s">
        <v>91</v>
      </c>
      <c r="E26" s="16" t="s">
        <v>143</v>
      </c>
      <c r="F26" s="16" t="s">
        <v>143</v>
      </c>
      <c r="G26" s="16" t="s">
        <v>143</v>
      </c>
      <c r="H26" s="16" t="s">
        <v>143</v>
      </c>
      <c r="I26" s="16" t="s">
        <v>143</v>
      </c>
      <c r="J26" s="38" t="s">
        <v>143</v>
      </c>
    </row>
    <row r="27" s="1" customFormat="1" spans="1:10">
      <c r="A27" s="21" t="s">
        <v>92</v>
      </c>
      <c r="B27" s="18" t="s">
        <v>51</v>
      </c>
      <c r="C27" s="19" t="s">
        <v>90</v>
      </c>
      <c r="D27" s="19" t="s">
        <v>91</v>
      </c>
      <c r="E27" s="16" t="s">
        <v>143</v>
      </c>
      <c r="F27" s="16" t="s">
        <v>143</v>
      </c>
      <c r="G27" s="16" t="s">
        <v>143</v>
      </c>
      <c r="H27" s="16" t="s">
        <v>143</v>
      </c>
      <c r="I27" s="16" t="s">
        <v>143</v>
      </c>
      <c r="J27" s="38" t="s">
        <v>143</v>
      </c>
    </row>
    <row r="28" s="1" customFormat="1" spans="1:10">
      <c r="A28" s="21" t="s">
        <v>93</v>
      </c>
      <c r="B28" s="18" t="s">
        <v>51</v>
      </c>
      <c r="C28" s="19" t="s">
        <v>161</v>
      </c>
      <c r="D28" s="19" t="s">
        <v>162</v>
      </c>
      <c r="E28" s="16" t="s">
        <v>143</v>
      </c>
      <c r="F28" s="16" t="s">
        <v>143</v>
      </c>
      <c r="G28" s="16" t="s">
        <v>143</v>
      </c>
      <c r="H28" s="16" t="s">
        <v>143</v>
      </c>
      <c r="I28" s="16" t="s">
        <v>143</v>
      </c>
      <c r="J28" s="38" t="s">
        <v>143</v>
      </c>
    </row>
    <row r="29" s="1" customFormat="1" spans="1:10">
      <c r="A29" s="21" t="s">
        <v>96</v>
      </c>
      <c r="B29" s="18" t="s">
        <v>51</v>
      </c>
      <c r="C29" s="19" t="s">
        <v>163</v>
      </c>
      <c r="D29" s="19" t="s">
        <v>164</v>
      </c>
      <c r="E29" s="16" t="s">
        <v>143</v>
      </c>
      <c r="F29" s="16" t="s">
        <v>143</v>
      </c>
      <c r="G29" s="16" t="s">
        <v>143</v>
      </c>
      <c r="H29" s="16" t="s">
        <v>143</v>
      </c>
      <c r="I29" s="16" t="s">
        <v>143</v>
      </c>
      <c r="J29" s="38" t="s">
        <v>143</v>
      </c>
    </row>
    <row r="30" s="1" customFormat="1" spans="1:10">
      <c r="A30" s="21" t="s">
        <v>99</v>
      </c>
      <c r="B30" s="18" t="s">
        <v>51</v>
      </c>
      <c r="C30" s="19" t="s">
        <v>100</v>
      </c>
      <c r="D30" s="19" t="s">
        <v>101</v>
      </c>
      <c r="E30" s="16" t="s">
        <v>143</v>
      </c>
      <c r="F30" s="16" t="s">
        <v>143</v>
      </c>
      <c r="G30" s="16" t="s">
        <v>143</v>
      </c>
      <c r="H30" s="16" t="s">
        <v>143</v>
      </c>
      <c r="I30" s="16" t="s">
        <v>143</v>
      </c>
      <c r="J30" s="38" t="s">
        <v>143</v>
      </c>
    </row>
    <row r="31" s="1" customFormat="1" spans="1:10">
      <c r="A31" s="21" t="s">
        <v>102</v>
      </c>
      <c r="B31" s="18" t="s">
        <v>51</v>
      </c>
      <c r="C31" s="22" t="s">
        <v>165</v>
      </c>
      <c r="D31" s="22" t="s">
        <v>166</v>
      </c>
      <c r="E31" s="16" t="s">
        <v>143</v>
      </c>
      <c r="F31" s="16" t="s">
        <v>143</v>
      </c>
      <c r="G31" s="16" t="s">
        <v>143</v>
      </c>
      <c r="H31" s="16" t="s">
        <v>143</v>
      </c>
      <c r="I31" s="16" t="s">
        <v>143</v>
      </c>
      <c r="J31" s="39" t="s">
        <v>143</v>
      </c>
    </row>
    <row r="32" s="1" customFormat="1" spans="1:10">
      <c r="A32" s="21" t="s">
        <v>105</v>
      </c>
      <c r="B32" s="18" t="s">
        <v>51</v>
      </c>
      <c r="C32" s="22" t="s">
        <v>165</v>
      </c>
      <c r="D32" s="22" t="s">
        <v>166</v>
      </c>
      <c r="E32" s="16" t="s">
        <v>143</v>
      </c>
      <c r="F32" s="16" t="s">
        <v>143</v>
      </c>
      <c r="G32" s="16" t="s">
        <v>143</v>
      </c>
      <c r="H32" s="16" t="s">
        <v>143</v>
      </c>
      <c r="I32" s="16" t="s">
        <v>143</v>
      </c>
      <c r="J32" s="39" t="s">
        <v>143</v>
      </c>
    </row>
    <row r="33" s="1" customFormat="1" spans="1:10">
      <c r="A33" s="21" t="s">
        <v>106</v>
      </c>
      <c r="B33" s="18" t="s">
        <v>51</v>
      </c>
      <c r="C33" s="23" t="s">
        <v>107</v>
      </c>
      <c r="D33" s="19" t="s">
        <v>108</v>
      </c>
      <c r="E33" s="16" t="s">
        <v>143</v>
      </c>
      <c r="F33" s="16" t="s">
        <v>143</v>
      </c>
      <c r="G33" s="16" t="s">
        <v>143</v>
      </c>
      <c r="H33" s="16" t="s">
        <v>143</v>
      </c>
      <c r="I33" s="16" t="s">
        <v>143</v>
      </c>
      <c r="J33" s="38" t="s">
        <v>143</v>
      </c>
    </row>
    <row r="34" s="1" customFormat="1" spans="1:10">
      <c r="A34" s="17" t="s">
        <v>109</v>
      </c>
      <c r="B34" s="18" t="s">
        <v>110</v>
      </c>
      <c r="C34" s="19" t="s">
        <v>111</v>
      </c>
      <c r="D34" s="19" t="s">
        <v>112</v>
      </c>
      <c r="E34" s="16" t="s">
        <v>143</v>
      </c>
      <c r="F34" s="16" t="s">
        <v>143</v>
      </c>
      <c r="G34" s="16" t="s">
        <v>143</v>
      </c>
      <c r="H34" s="16" t="s">
        <v>143</v>
      </c>
      <c r="I34" s="16" t="s">
        <v>143</v>
      </c>
      <c r="J34" s="39" t="s">
        <v>143</v>
      </c>
    </row>
    <row r="35" s="1" customFormat="1" spans="1:10">
      <c r="A35" s="21" t="s">
        <v>113</v>
      </c>
      <c r="B35" s="18" t="s">
        <v>51</v>
      </c>
      <c r="C35" s="19" t="s">
        <v>167</v>
      </c>
      <c r="D35" s="19" t="s">
        <v>168</v>
      </c>
      <c r="E35" s="16" t="s">
        <v>143</v>
      </c>
      <c r="F35" s="16" t="s">
        <v>143</v>
      </c>
      <c r="G35" s="16" t="s">
        <v>143</v>
      </c>
      <c r="H35" s="16" t="s">
        <v>143</v>
      </c>
      <c r="I35" s="16" t="s">
        <v>143</v>
      </c>
      <c r="J35" s="39" t="s">
        <v>143</v>
      </c>
    </row>
    <row r="36" s="1" customFormat="1" spans="1:10">
      <c r="A36" s="21" t="s">
        <v>116</v>
      </c>
      <c r="B36" s="18" t="s">
        <v>51</v>
      </c>
      <c r="C36" s="19" t="s">
        <v>117</v>
      </c>
      <c r="D36" s="19" t="s">
        <v>118</v>
      </c>
      <c r="E36" s="16" t="s">
        <v>143</v>
      </c>
      <c r="F36" s="16" t="s">
        <v>143</v>
      </c>
      <c r="G36" s="16" t="s">
        <v>143</v>
      </c>
      <c r="H36" s="16" t="s">
        <v>143</v>
      </c>
      <c r="I36" s="16" t="s">
        <v>143</v>
      </c>
      <c r="J36" s="38" t="s">
        <v>143</v>
      </c>
    </row>
    <row r="37" s="1" customFormat="1" spans="1:10">
      <c r="A37" s="21" t="s">
        <v>119</v>
      </c>
      <c r="B37" s="18" t="s">
        <v>120</v>
      </c>
      <c r="C37" s="19" t="s">
        <v>169</v>
      </c>
      <c r="D37" s="19" t="s">
        <v>170</v>
      </c>
      <c r="E37" s="16" t="s">
        <v>15</v>
      </c>
      <c r="F37" s="16">
        <f>120581.25+1893.52+152415.34</f>
        <v>274890.11</v>
      </c>
      <c r="G37" s="16" t="s">
        <v>15</v>
      </c>
      <c r="H37" s="16">
        <f>94819.7+1632.34+119794.1</f>
        <v>216246.14</v>
      </c>
      <c r="I37" s="16" t="s">
        <v>15</v>
      </c>
      <c r="J37" s="39" t="s">
        <v>176</v>
      </c>
    </row>
    <row r="38" s="1" customFormat="1" spans="1:10">
      <c r="A38" s="21" t="s">
        <v>123</v>
      </c>
      <c r="B38" s="18" t="s">
        <v>51</v>
      </c>
      <c r="C38" s="19" t="s">
        <v>124</v>
      </c>
      <c r="D38" s="19" t="s">
        <v>125</v>
      </c>
      <c r="E38" s="16" t="s">
        <v>15</v>
      </c>
      <c r="F38" s="16">
        <v>458.73</v>
      </c>
      <c r="G38" s="16" t="s">
        <v>15</v>
      </c>
      <c r="H38" s="16">
        <v>360.43</v>
      </c>
      <c r="I38" s="16" t="s">
        <v>15</v>
      </c>
      <c r="J38" s="39" t="s">
        <v>176</v>
      </c>
    </row>
    <row r="39" s="1" customFormat="1" spans="1:10">
      <c r="A39" s="21" t="s">
        <v>126</v>
      </c>
      <c r="B39" s="18" t="s">
        <v>51</v>
      </c>
      <c r="C39" s="19" t="s">
        <v>127</v>
      </c>
      <c r="D39" s="19" t="s">
        <v>128</v>
      </c>
      <c r="E39" s="16" t="s">
        <v>143</v>
      </c>
      <c r="F39" s="16" t="s">
        <v>143</v>
      </c>
      <c r="G39" s="16" t="s">
        <v>143</v>
      </c>
      <c r="H39" s="16" t="s">
        <v>143</v>
      </c>
      <c r="I39" s="16" t="s">
        <v>143</v>
      </c>
      <c r="J39" s="38" t="s">
        <v>143</v>
      </c>
    </row>
    <row r="40" s="1" customFormat="1" spans="1:10">
      <c r="A40" s="21" t="s">
        <v>129</v>
      </c>
      <c r="B40" s="18" t="s">
        <v>51</v>
      </c>
      <c r="C40" s="19" t="s">
        <v>171</v>
      </c>
      <c r="D40" s="19" t="s">
        <v>98</v>
      </c>
      <c r="E40" s="16" t="s">
        <v>15</v>
      </c>
      <c r="F40" s="16">
        <v>266.42</v>
      </c>
      <c r="G40" s="16" t="s">
        <v>15</v>
      </c>
      <c r="H40" s="16">
        <v>209.33</v>
      </c>
      <c r="I40" s="16" t="s">
        <v>15</v>
      </c>
      <c r="J40" s="39" t="s">
        <v>176</v>
      </c>
    </row>
    <row r="41" s="1" customFormat="1" spans="1:10">
      <c r="A41" s="21" t="s">
        <v>132</v>
      </c>
      <c r="B41" s="18" t="s">
        <v>51</v>
      </c>
      <c r="C41" s="19" t="s">
        <v>172</v>
      </c>
      <c r="D41" s="19" t="s">
        <v>173</v>
      </c>
      <c r="E41" s="16" t="s">
        <v>143</v>
      </c>
      <c r="F41" s="16" t="s">
        <v>143</v>
      </c>
      <c r="G41" s="16" t="s">
        <v>143</v>
      </c>
      <c r="H41" s="16" t="s">
        <v>143</v>
      </c>
      <c r="I41" s="16" t="s">
        <v>143</v>
      </c>
      <c r="J41" s="39" t="s">
        <v>143</v>
      </c>
    </row>
    <row r="42" s="1" customFormat="1" spans="1:10">
      <c r="A42" s="21" t="s">
        <v>135</v>
      </c>
      <c r="B42" s="18" t="s">
        <v>51</v>
      </c>
      <c r="C42" s="19" t="s">
        <v>136</v>
      </c>
      <c r="D42" s="19" t="s">
        <v>137</v>
      </c>
      <c r="E42" s="16" t="s">
        <v>143</v>
      </c>
      <c r="F42" s="16" t="s">
        <v>143</v>
      </c>
      <c r="G42" s="16" t="s">
        <v>143</v>
      </c>
      <c r="H42" s="16" t="s">
        <v>143</v>
      </c>
      <c r="I42" s="16" t="s">
        <v>143</v>
      </c>
      <c r="J42" s="38" t="s">
        <v>143</v>
      </c>
    </row>
    <row r="43" s="1" customFormat="1" ht="15.75" spans="1:10">
      <c r="A43" s="24" t="s">
        <v>138</v>
      </c>
      <c r="B43" s="25" t="s">
        <v>51</v>
      </c>
      <c r="C43" s="26" t="s">
        <v>139</v>
      </c>
      <c r="D43" s="26" t="s">
        <v>140</v>
      </c>
      <c r="E43" s="27" t="s">
        <v>143</v>
      </c>
      <c r="F43" s="27" t="s">
        <v>143</v>
      </c>
      <c r="G43" s="27" t="s">
        <v>143</v>
      </c>
      <c r="H43" s="27" t="s">
        <v>143</v>
      </c>
      <c r="I43" s="27" t="s">
        <v>143</v>
      </c>
      <c r="J43" s="40" t="s">
        <v>143</v>
      </c>
    </row>
    <row r="44" spans="1:10">
      <c r="A44" s="28"/>
      <c r="C44" s="28"/>
      <c r="E44" s="29"/>
      <c r="F44" s="30"/>
      <c r="G44" s="28"/>
      <c r="H44" s="30"/>
      <c r="I44"/>
      <c r="J44"/>
    </row>
    <row r="45" spans="6:8">
      <c r="F45" s="31"/>
      <c r="G45" s="32"/>
      <c r="H45" s="31"/>
    </row>
    <row r="47" spans="6:8">
      <c r="F47" s="31"/>
      <c r="H47" s="31"/>
    </row>
  </sheetData>
  <mergeCells count="9">
    <mergeCell ref="A1:J1"/>
    <mergeCell ref="F2:G2"/>
    <mergeCell ref="H2:I2"/>
    <mergeCell ref="A2:A3"/>
    <mergeCell ref="B2:B3"/>
    <mergeCell ref="C2:C3"/>
    <mergeCell ref="D2:D3"/>
    <mergeCell ref="E2:E3"/>
    <mergeCell ref="J2:J3"/>
  </mergeCells>
  <printOptions horizontalCentered="1"/>
  <pageMargins left="0.236111111111111" right="0.236111111111111" top="1.88958333333333" bottom="1.14166666666667" header="0.118055555555556" footer="0.118055555555556"/>
  <pageSetup paperSize="9" scale="72" fitToHeight="0" orientation="landscape"/>
  <headerFooter>
    <oddHeader>&amp;C&amp;12&amp;G&amp;B
GOVERNO DO ESTADO DE RORAIMA
INSTITUTO DE PREVIDÊNCIA DO ESTADO DE RORAIMA
DIRETORIA DE INVESTIMENTO E ARRECADAÇÃO
GERÊNCIA DE GESTÃO DE RECURSOS
DIVISÃO DE FISCALIZAÇÃO E CONTROLE FINANCEIRO</oddHeader>
    <oddFooter>&amp;L&amp;G&amp;RInstituto de Previdência do Estado de Roraima – IPER
Fone: (95) – 2121-3950/ 2121-3967
 E-mail: iper@iper.rr.gov.br
Rua Araújo Filho, 823, Centro
CEP. 69.301-090 Boa Vista – RR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MAI</vt:lpstr>
      <vt:lpstr>MAI GNA </vt:lpstr>
      <vt:lpstr>MAI EXTRAS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e0121</dc:creator>
  <cp:lastModifiedBy>200661</cp:lastModifiedBy>
  <dcterms:created xsi:type="dcterms:W3CDTF">2022-06-06T14:47:00Z</dcterms:created>
  <cp:lastPrinted>2022-06-06T17:15:00Z</cp:lastPrinted>
  <dcterms:modified xsi:type="dcterms:W3CDTF">2022-07-06T12:45:16Z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7F0053BA031B4A04B131D173EA73C572</vt:lpwstr>
  </property>
  <property fmtid="{D5CDD505-2E9C-101B-9397-08002B2CF9AE}" pid="3" name="KSOProductBuildVer">
    <vt:lpwstr>1046-11.2.0.11191</vt:lpwstr>
  </property>
</Properties>
</file>